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P:\7. LISTINGS - VOLANO\AGE_Agriculture, Geo, Environmental\Crane Environmental Services - AGE018\Deal Room\I. Business Introductory Information\"/>
    </mc:Choice>
  </mc:AlternateContent>
  <xr:revisionPtr revIDLastSave="0" documentId="13_ncr:1_{FDB3E08F-0C22-4CA2-A34D-960EA62E16C2}" xr6:coauthVersionLast="47" xr6:coauthVersionMax="47" xr10:uidLastSave="{00000000-0000-0000-0000-000000000000}"/>
  <bookViews>
    <workbookView xWindow="28680" yWindow="-60" windowWidth="29040" windowHeight="15990" xr2:uid="{00000000-000D-0000-FFFF-FFFF00000000}"/>
  </bookViews>
  <sheets>
    <sheet name="Financial Recast" sheetId="1" r:id="rId1"/>
    <sheet name="Explanation by Year" sheetId="2" r:id="rId2"/>
  </sheets>
  <definedNames>
    <definedName name="_xlnm.Print_Area" localSheetId="1">'Explanation by Year'!$A$1:$B$130</definedName>
  </definedNames>
  <calcPr calcId="191029" concurrentCalc="0"/>
</workbook>
</file>

<file path=xl/calcChain.xml><?xml version="1.0" encoding="utf-8"?>
<calcChain xmlns="http://schemas.openxmlformats.org/spreadsheetml/2006/main">
  <c r="B25" i="1" l="1"/>
  <c r="F17" i="1"/>
  <c r="E17" i="1"/>
  <c r="D17" i="1"/>
  <c r="C17" i="1"/>
  <c r="B17" i="1"/>
  <c r="B27" i="1"/>
  <c r="B28" i="1"/>
  <c r="F25" i="1"/>
  <c r="E25" i="1"/>
  <c r="C25" i="1"/>
  <c r="D25" i="1"/>
  <c r="D27" i="1"/>
  <c r="D28" i="1"/>
  <c r="C27" i="1"/>
  <c r="C28" i="1"/>
  <c r="E27" i="1"/>
  <c r="E28" i="1"/>
  <c r="F27" i="1"/>
  <c r="F28" i="1"/>
  <c r="B40" i="2"/>
  <c r="B38" i="2"/>
  <c r="B109" i="2"/>
  <c r="B111" i="2"/>
  <c r="B112" i="2"/>
  <c r="B113" i="2"/>
  <c r="B114" i="2"/>
  <c r="B115" i="2"/>
  <c r="B116" i="2"/>
  <c r="B117" i="2"/>
  <c r="B118" i="2"/>
  <c r="B119" i="2"/>
  <c r="B120" i="2"/>
  <c r="B121" i="2"/>
  <c r="B122" i="2"/>
  <c r="B123" i="2"/>
  <c r="B108" i="2"/>
  <c r="B104" i="2"/>
  <c r="B102" i="2"/>
  <c r="B100" i="2"/>
  <c r="B72" i="2"/>
  <c r="B70" i="2"/>
  <c r="B91" i="2"/>
  <c r="B90" i="2"/>
  <c r="B89" i="2"/>
  <c r="B88" i="2"/>
  <c r="B87" i="2"/>
  <c r="B86" i="2"/>
  <c r="B85" i="2"/>
  <c r="B84" i="2"/>
  <c r="B83" i="2"/>
  <c r="B82" i="2"/>
  <c r="B81" i="2"/>
  <c r="B80" i="2"/>
  <c r="B79" i="2"/>
  <c r="B77" i="2"/>
  <c r="B76" i="2"/>
  <c r="B68" i="2"/>
  <c r="B59" i="2"/>
  <c r="B58" i="2"/>
  <c r="B57" i="2"/>
  <c r="B56" i="2"/>
  <c r="B55" i="2"/>
  <c r="B54" i="2"/>
  <c r="B53" i="2"/>
  <c r="B52" i="2"/>
  <c r="B51" i="2"/>
  <c r="B50" i="2"/>
  <c r="B49" i="2"/>
  <c r="B48" i="2"/>
  <c r="B47" i="2"/>
  <c r="B45" i="2"/>
  <c r="B44" i="2"/>
  <c r="B5" i="2"/>
  <c r="B36" i="2"/>
  <c r="B13" i="2"/>
  <c r="B15" i="2"/>
  <c r="B16" i="2"/>
  <c r="B17" i="2"/>
  <c r="B18" i="2"/>
  <c r="B19" i="2"/>
  <c r="B20" i="2"/>
  <c r="B21" i="2"/>
  <c r="B22" i="2"/>
  <c r="B23" i="2"/>
  <c r="B24" i="2"/>
  <c r="B25" i="2"/>
  <c r="B26" i="2"/>
  <c r="B27" i="2"/>
  <c r="B12" i="2"/>
  <c r="B3" i="2"/>
  <c r="B1" i="2"/>
  <c r="A21" i="2"/>
  <c r="A53" i="2"/>
  <c r="A85" i="2"/>
  <c r="A117" i="2"/>
  <c r="A13" i="2"/>
  <c r="A45" i="2"/>
  <c r="A77" i="2"/>
  <c r="A109" i="2"/>
  <c r="A14" i="2"/>
  <c r="A46" i="2"/>
  <c r="A78" i="2"/>
  <c r="A110" i="2"/>
  <c r="A15" i="2"/>
  <c r="A47" i="2"/>
  <c r="A79" i="2"/>
  <c r="A111" i="2"/>
  <c r="A16" i="2"/>
  <c r="A48" i="2"/>
  <c r="A80" i="2"/>
  <c r="A112" i="2"/>
  <c r="A17" i="2"/>
  <c r="A49" i="2"/>
  <c r="A81" i="2"/>
  <c r="A113" i="2"/>
  <c r="A18" i="2"/>
  <c r="A50" i="2"/>
  <c r="A82" i="2"/>
  <c r="A114" i="2"/>
  <c r="A19" i="2"/>
  <c r="A51" i="2"/>
  <c r="A83" i="2"/>
  <c r="A115" i="2"/>
  <c r="A20" i="2"/>
  <c r="A52" i="2"/>
  <c r="A84" i="2"/>
  <c r="A116" i="2"/>
  <c r="A22" i="2"/>
  <c r="A54" i="2"/>
  <c r="A86" i="2"/>
  <c r="A118" i="2"/>
  <c r="A23" i="2"/>
  <c r="A55" i="2"/>
  <c r="A87" i="2"/>
  <c r="A119" i="2"/>
  <c r="A24" i="2"/>
  <c r="A56" i="2"/>
  <c r="A88" i="2"/>
  <c r="A120" i="2"/>
  <c r="A25" i="2"/>
  <c r="A57" i="2"/>
  <c r="A89" i="2"/>
  <c r="A121" i="2"/>
  <c r="A26" i="2"/>
  <c r="A58" i="2"/>
  <c r="A90" i="2"/>
  <c r="A122" i="2"/>
  <c r="A27" i="2"/>
  <c r="A59" i="2"/>
  <c r="A91" i="2"/>
  <c r="A123" i="2"/>
  <c r="A12" i="2"/>
  <c r="A44" i="2"/>
  <c r="A76" i="2"/>
  <c r="A108" i="2"/>
  <c r="B14" i="2"/>
  <c r="B78" i="2"/>
  <c r="B46" i="2"/>
  <c r="B110" i="2"/>
  <c r="B29" i="2"/>
  <c r="B125" i="2"/>
  <c r="B61" i="2"/>
  <c r="B93" i="2"/>
  <c r="B129" i="2"/>
  <c r="B97" i="2"/>
  <c r="B65" i="2"/>
  <c r="B33" i="2"/>
</calcChain>
</file>

<file path=xl/sharedStrings.xml><?xml version="1.0" encoding="utf-8"?>
<sst xmlns="http://schemas.openxmlformats.org/spreadsheetml/2006/main" count="62" uniqueCount="32">
  <si>
    <t>TOTAL ADDBACKS:</t>
  </si>
  <si>
    <t>GROSS SALES</t>
  </si>
  <si>
    <t>Description of Financial Statement</t>
  </si>
  <si>
    <t>Compensation to Owner</t>
  </si>
  <si>
    <t>Interest</t>
  </si>
  <si>
    <t>Notes</t>
  </si>
  <si>
    <t>11% Tax on total W2 Salaries</t>
  </si>
  <si>
    <t>Net Income Shown on Financial Statement</t>
  </si>
  <si>
    <t>ADDBACKS:</t>
  </si>
  <si>
    <t>Year:</t>
  </si>
  <si>
    <t>Gross Sales:</t>
  </si>
  <si>
    <t xml:space="preserve">Net Income: </t>
  </si>
  <si>
    <t>Addbacks</t>
  </si>
  <si>
    <t>Type</t>
  </si>
  <si>
    <t>Amount</t>
  </si>
  <si>
    <t>Total Addbacks</t>
  </si>
  <si>
    <t>Addbacks + Net Income = Seller's Discretionary Cash Flow</t>
  </si>
  <si>
    <t>After determining the Gross Sales and Net Income from the financial statement, the next step is to list out any other expenses that are not related directly to the operations of the business. These unrelated expenses are known as "addbacks" and are listed below.</t>
  </si>
  <si>
    <t>Seller's Discretionary Cash Flow:</t>
  </si>
  <si>
    <t>Seller's Cash Flow =
Total Addbacks +
 Net Income</t>
  </si>
  <si>
    <t>Profit Margin</t>
  </si>
  <si>
    <t>Depreciation</t>
  </si>
  <si>
    <t>Cash Flow Analysis</t>
  </si>
  <si>
    <t>Annualized</t>
  </si>
  <si>
    <t>Tax Return
Cash</t>
  </si>
  <si>
    <t>Profit &amp; Loss
Cash</t>
  </si>
  <si>
    <t>Charitable Contributions</t>
  </si>
  <si>
    <t>One Time Income</t>
  </si>
  <si>
    <t>Auto</t>
  </si>
  <si>
    <t>25% Personal (3 of 13 Vehicles are Personal)</t>
  </si>
  <si>
    <t>Retain/ Replace</t>
  </si>
  <si>
    <t>$4,000/mo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</si>
</sst>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4" formatCode="_(&quot;$&quot;* #,##0.00_);_(&quot;$&quot;* \(#,##0.00\);_(&quot;$&quot;* &quot;-&quot;??_);_(@_)"/>
    <numFmt numFmtId="164" formatCode="0_);\(0\)"/>
  </numFmts>
  <fonts count="28"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b/>
      <sz val="10"/>
      <color theme="0"/>
      <name val="Arial"/>
      <family val="2"/>
    </font>
    <font>
      <i/>
      <sz val="9"/>
      <name val="Arial"/>
      <family val="2"/>
    </font>
    <font>
      <i/>
      <sz val="9"/>
      <color theme="1"/>
      <name val="Arial"/>
      <family val="2"/>
    </font>
    <font>
      <sz val="9"/>
      <name val="Arial"/>
      <family val="2"/>
    </font>
    <font>
      <sz val="9"/>
      <color theme="1"/>
      <name val="Arial"/>
      <family val="2"/>
    </font>
    <font>
      <b/>
      <sz val="20"/>
      <color rgb="FF55274E"/>
      <name val="Arial"/>
      <family val="2"/>
    </font>
    <font>
      <b/>
      <i/>
      <sz val="10"/>
      <color rgb="FF55274E"/>
      <name val="Arial"/>
      <family val="2"/>
    </font>
    <font>
      <i/>
      <sz val="10"/>
      <name val="Arial"/>
      <family val="2"/>
    </font>
    <font>
      <i/>
      <sz val="10"/>
      <color theme="1"/>
      <name val="Arial"/>
      <family val="2"/>
    </font>
    <font>
      <b/>
      <sz val="14"/>
      <color theme="1"/>
      <name val="Arial"/>
      <family val="2"/>
    </font>
    <font>
      <b/>
      <sz val="11"/>
      <color theme="1"/>
      <name val="Arial"/>
      <family val="2"/>
    </font>
    <font>
      <b/>
      <sz val="11"/>
      <color theme="6" tint="-0.499984740745262"/>
      <name val="Arial"/>
      <family val="2"/>
    </font>
    <font>
      <sz val="11"/>
      <color theme="6" tint="-0.499984740745262"/>
      <name val="Arial"/>
      <family val="2"/>
    </font>
    <font>
      <b/>
      <sz val="12"/>
      <color theme="1"/>
      <name val="Arial"/>
      <family val="2"/>
    </font>
    <font>
      <b/>
      <sz val="12"/>
      <color rgb="FF55274E"/>
      <name val="Arial"/>
      <family val="2"/>
    </font>
    <font>
      <sz val="12"/>
      <color rgb="FF55274E"/>
      <name val="Arial"/>
      <family val="2"/>
    </font>
    <font>
      <b/>
      <u/>
      <sz val="12"/>
      <color rgb="FF55274E"/>
      <name val="Arial"/>
      <family val="2"/>
    </font>
    <font>
      <i/>
      <sz val="11"/>
      <color theme="1"/>
      <name val="Arial"/>
      <family val="2"/>
    </font>
    <font>
      <sz val="11"/>
      <color rgb="FF55274E"/>
      <name val="Arial"/>
      <family val="2"/>
    </font>
    <font>
      <i/>
      <sz val="8"/>
      <name val="Arial"/>
      <family val="2"/>
    </font>
    <font>
      <sz val="10"/>
      <color theme="1"/>
      <name val="Arial"/>
      <family val="2"/>
    </font>
    <font>
      <b/>
      <sz val="12"/>
      <name val="Arial"/>
      <family val="2"/>
    </font>
    <font>
      <b/>
      <u/>
      <sz val="12"/>
      <name val="Arial"/>
      <family val="2"/>
    </font>
  </fonts>
  <fills count="4">
    <fill>
      <patternFill patternType="none"/>
    </fill>
    <fill>
      <patternFill patternType="gray125"/>
    </fill>
    <fill>
      <patternFill patternType="solid">
        <fgColor rgb="FF55274E"/>
        <bgColor indexed="64"/>
      </patternFill>
    </fill>
    <fill>
      <patternFill patternType="solid">
        <fgColor rgb="FFC3B6A2"/>
        <bgColor indexed="64"/>
      </patternFill>
    </fill>
  </fills>
  <borders count="17">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medium">
        <color indexed="64"/>
      </left>
      <right style="hair">
        <color theme="0" tint="-0.499984740745262"/>
      </right>
      <top style="hair">
        <color theme="0" tint="-0.499984740745262"/>
      </top>
      <bottom style="hair">
        <color theme="0" tint="-0.499984740745262"/>
      </bottom>
      <diagonal/>
    </border>
    <border>
      <left style="hair">
        <color theme="0" tint="-0.499984740745262"/>
      </left>
      <right style="medium">
        <color indexed="64"/>
      </right>
      <top style="hair">
        <color theme="0" tint="-0.499984740745262"/>
      </top>
      <bottom style="hair">
        <color theme="0" tint="-0.499984740745262"/>
      </bottom>
      <diagonal/>
    </border>
    <border>
      <left style="medium">
        <color indexed="64"/>
      </left>
      <right style="hair">
        <color theme="0" tint="-0.499984740745262"/>
      </right>
      <top style="hair">
        <color theme="0" tint="-0.499984740745262"/>
      </top>
      <bottom style="medium">
        <color indexed="64"/>
      </bottom>
      <diagonal/>
    </border>
    <border>
      <left style="hair">
        <color theme="0" tint="-0.499984740745262"/>
      </left>
      <right style="medium">
        <color indexed="64"/>
      </right>
      <top style="hair">
        <color theme="0" tint="-0.499984740745262"/>
      </top>
      <bottom style="medium">
        <color indexed="64"/>
      </bottom>
      <diagonal/>
    </border>
    <border>
      <left style="hair">
        <color theme="0" tint="-0.499984740745262"/>
      </left>
      <right/>
      <top style="hair">
        <color theme="0" tint="-0.499984740745262"/>
      </top>
      <bottom style="hair">
        <color theme="0" tint="-0.499984740745262"/>
      </bottom>
      <diagonal/>
    </border>
    <border>
      <left style="medium">
        <color indexed="64"/>
      </left>
      <right style="hair">
        <color theme="0" tint="-0.499984740745262"/>
      </right>
      <top/>
      <bottom style="hair">
        <color theme="0" tint="-0.499984740745262"/>
      </bottom>
      <diagonal/>
    </border>
    <border>
      <left style="hair">
        <color theme="0" tint="-0.499984740745262"/>
      </left>
      <right style="medium">
        <color indexed="64"/>
      </right>
      <top/>
      <bottom style="hair">
        <color theme="0" tint="-0.499984740745262"/>
      </bottom>
      <diagonal/>
    </border>
    <border>
      <left style="medium">
        <color indexed="64"/>
      </left>
      <right/>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2" fillId="0" borderId="0" xfId="0" applyFont="1"/>
    <xf numFmtId="164" fontId="4" fillId="0" borderId="3" xfId="0" applyNumberFormat="1" applyFont="1" applyBorder="1" applyAlignment="1">
      <alignment horizontal="center" vertical="center" wrapText="1"/>
    </xf>
    <xf numFmtId="0" fontId="3" fillId="0" borderId="3" xfId="0" applyFont="1" applyBorder="1" applyAlignment="1">
      <alignment horizontal="center" wrapText="1"/>
    </xf>
    <xf numFmtId="0" fontId="7"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center"/>
    </xf>
    <xf numFmtId="164" fontId="5" fillId="2" borderId="3" xfId="0" applyNumberFormat="1" applyFont="1" applyFill="1" applyBorder="1" applyAlignment="1">
      <alignment horizontal="center"/>
    </xf>
    <xf numFmtId="42" fontId="8" fillId="3" borderId="3" xfId="0" applyNumberFormat="1" applyFont="1" applyFill="1" applyBorder="1" applyAlignment="1">
      <alignment horizontal="right" wrapText="1"/>
    </xf>
    <xf numFmtId="42" fontId="8" fillId="3" borderId="3" xfId="1" applyNumberFormat="1" applyFont="1" applyFill="1" applyBorder="1"/>
    <xf numFmtId="42" fontId="4" fillId="3" borderId="3" xfId="1" applyNumberFormat="1" applyFont="1" applyFill="1" applyBorder="1"/>
    <xf numFmtId="0" fontId="13" fillId="0" borderId="0" xfId="0" applyFont="1" applyAlignment="1">
      <alignment horizontal="left"/>
    </xf>
    <xf numFmtId="0" fontId="14" fillId="0" borderId="0" xfId="0" applyFont="1" applyAlignment="1">
      <alignment horizontal="left" indent="8"/>
    </xf>
    <xf numFmtId="0" fontId="14" fillId="0" borderId="0" xfId="0" applyFont="1" applyAlignment="1">
      <alignment horizontal="center"/>
    </xf>
    <xf numFmtId="0" fontId="2" fillId="0" borderId="0" xfId="0" applyFont="1" applyAlignment="1">
      <alignment horizontal="left"/>
    </xf>
    <xf numFmtId="0" fontId="15" fillId="0" borderId="0" xfId="0" applyFont="1" applyAlignment="1">
      <alignment horizontal="center"/>
    </xf>
    <xf numFmtId="0" fontId="9" fillId="0" borderId="1" xfId="0" applyFont="1" applyBorder="1"/>
    <xf numFmtId="42" fontId="2" fillId="0" borderId="1" xfId="0" applyNumberFormat="1" applyFont="1" applyBorder="1"/>
    <xf numFmtId="0" fontId="9" fillId="0" borderId="2" xfId="0" applyFont="1" applyBorder="1"/>
    <xf numFmtId="42" fontId="2" fillId="0" borderId="0" xfId="0" applyNumberFormat="1" applyFont="1"/>
    <xf numFmtId="0" fontId="16" fillId="0" borderId="0" xfId="0" applyFont="1"/>
    <xf numFmtId="42" fontId="17" fillId="0" borderId="0" xfId="0" applyNumberFormat="1" applyFont="1"/>
    <xf numFmtId="0" fontId="18" fillId="0" borderId="0" xfId="0" applyFont="1" applyAlignment="1">
      <alignment wrapText="1"/>
    </xf>
    <xf numFmtId="42" fontId="18" fillId="0" borderId="0" xfId="0" applyNumberFormat="1" applyFont="1"/>
    <xf numFmtId="0" fontId="19" fillId="0" borderId="0" xfId="0" applyFont="1" applyAlignment="1">
      <alignment horizontal="left" indent="8"/>
    </xf>
    <xf numFmtId="42" fontId="19" fillId="0" borderId="0" xfId="0" applyNumberFormat="1" applyFont="1"/>
    <xf numFmtId="0" fontId="20" fillId="0" borderId="0" xfId="0" applyFont="1"/>
    <xf numFmtId="42" fontId="20" fillId="0" borderId="0" xfId="0" applyNumberFormat="1" applyFont="1"/>
    <xf numFmtId="0" fontId="19" fillId="0" borderId="0" xfId="0" applyFont="1"/>
    <xf numFmtId="0" fontId="21" fillId="0" borderId="0" xfId="0" applyFont="1"/>
    <xf numFmtId="0" fontId="9" fillId="3" borderId="1" xfId="0" applyFont="1" applyFill="1" applyBorder="1"/>
    <xf numFmtId="42" fontId="2" fillId="3" borderId="1" xfId="0" applyNumberFormat="1" applyFont="1" applyFill="1" applyBorder="1"/>
    <xf numFmtId="0" fontId="9" fillId="3" borderId="2" xfId="0" applyFont="1" applyFill="1" applyBorder="1"/>
    <xf numFmtId="0" fontId="19" fillId="0" borderId="0" xfId="0" applyFont="1" applyAlignment="1">
      <alignment wrapText="1"/>
    </xf>
    <xf numFmtId="0" fontId="23" fillId="0" borderId="0" xfId="0" applyFont="1"/>
    <xf numFmtId="5" fontId="24" fillId="3" borderId="3" xfId="0" applyNumberFormat="1" applyFont="1" applyFill="1" applyBorder="1" applyAlignment="1">
      <alignment horizontal="left" wrapText="1"/>
    </xf>
    <xf numFmtId="5" fontId="24" fillId="3" borderId="3" xfId="0" applyNumberFormat="1" applyFont="1" applyFill="1" applyBorder="1" applyAlignment="1">
      <alignment horizontal="left"/>
    </xf>
    <xf numFmtId="42" fontId="6" fillId="3" borderId="3" xfId="1" applyNumberFormat="1" applyFont="1" applyFill="1" applyBorder="1"/>
    <xf numFmtId="42" fontId="8" fillId="0" borderId="3" xfId="1" applyNumberFormat="1" applyFont="1" applyFill="1" applyBorder="1"/>
    <xf numFmtId="5" fontId="24" fillId="0" borderId="3" xfId="0" applyNumberFormat="1" applyFont="1" applyBorder="1" applyAlignment="1">
      <alignment horizontal="left" wrapText="1"/>
    </xf>
    <xf numFmtId="42" fontId="8" fillId="0" borderId="3" xfId="0" applyNumberFormat="1" applyFont="1" applyBorder="1" applyAlignment="1">
      <alignment horizontal="right" wrapText="1"/>
    </xf>
    <xf numFmtId="5" fontId="24" fillId="0" borderId="3" xfId="0" applyNumberFormat="1" applyFont="1" applyBorder="1" applyAlignment="1">
      <alignment horizontal="left"/>
    </xf>
    <xf numFmtId="9" fontId="8" fillId="0" borderId="3" xfId="2" applyFont="1" applyFill="1" applyBorder="1" applyAlignment="1">
      <alignment horizontal="right" wrapText="1"/>
    </xf>
    <xf numFmtId="0" fontId="6" fillId="0" borderId="3" xfId="0" applyFont="1" applyBorder="1" applyAlignment="1">
      <alignment horizontal="right" wrapText="1"/>
    </xf>
    <xf numFmtId="164" fontId="4" fillId="0" borderId="4" xfId="0" applyNumberFormat="1" applyFont="1" applyBorder="1" applyAlignment="1">
      <alignment horizontal="center" vertical="center" wrapText="1"/>
    </xf>
    <xf numFmtId="164" fontId="5" fillId="2" borderId="4" xfId="0" applyNumberFormat="1" applyFont="1" applyFill="1" applyBorder="1" applyAlignment="1">
      <alignment horizontal="center"/>
    </xf>
    <xf numFmtId="42" fontId="8" fillId="3" borderId="4" xfId="1" applyNumberFormat="1" applyFont="1" applyFill="1" applyBorder="1"/>
    <xf numFmtId="0" fontId="6" fillId="0" borderId="4" xfId="0" applyFont="1" applyBorder="1" applyAlignment="1">
      <alignment horizontal="right" wrapText="1"/>
    </xf>
    <xf numFmtId="42" fontId="6" fillId="3" borderId="4" xfId="1" applyNumberFormat="1" applyFont="1" applyFill="1" applyBorder="1"/>
    <xf numFmtId="42" fontId="8" fillId="0" borderId="4" xfId="1" applyNumberFormat="1" applyFont="1" applyFill="1" applyBorder="1"/>
    <xf numFmtId="42" fontId="8" fillId="3" borderId="4" xfId="0" applyNumberFormat="1" applyFont="1" applyFill="1" applyBorder="1" applyAlignment="1">
      <alignment horizontal="right" wrapText="1"/>
    </xf>
    <xf numFmtId="42" fontId="4" fillId="3" borderId="4" xfId="1" applyNumberFormat="1" applyFont="1" applyFill="1" applyBorder="1"/>
    <xf numFmtId="9" fontId="8" fillId="0" borderId="4" xfId="2" applyFont="1" applyFill="1" applyBorder="1" applyAlignment="1">
      <alignment horizontal="right" wrapText="1"/>
    </xf>
    <xf numFmtId="42" fontId="8" fillId="3" borderId="5" xfId="1" applyNumberFormat="1" applyFont="1" applyFill="1" applyBorder="1"/>
    <xf numFmtId="42" fontId="8" fillId="3" borderId="6" xfId="1" applyNumberFormat="1" applyFont="1" applyFill="1" applyBorder="1"/>
    <xf numFmtId="0" fontId="6" fillId="0" borderId="5" xfId="0" applyFont="1" applyBorder="1" applyAlignment="1">
      <alignment horizontal="right" wrapText="1"/>
    </xf>
    <xf numFmtId="0" fontId="6" fillId="0" borderId="6" xfId="0" applyFont="1" applyBorder="1" applyAlignment="1">
      <alignment horizontal="right" wrapText="1"/>
    </xf>
    <xf numFmtId="42" fontId="6" fillId="3" borderId="5" xfId="1" applyNumberFormat="1" applyFont="1" applyFill="1" applyBorder="1"/>
    <xf numFmtId="42" fontId="6" fillId="3" borderId="6" xfId="1" applyNumberFormat="1" applyFont="1" applyFill="1" applyBorder="1"/>
    <xf numFmtId="42" fontId="8" fillId="0" borderId="5" xfId="1" applyNumberFormat="1" applyFont="1" applyFill="1" applyBorder="1"/>
    <xf numFmtId="42" fontId="8" fillId="0" borderId="6" xfId="1" applyNumberFormat="1" applyFont="1" applyFill="1" applyBorder="1"/>
    <xf numFmtId="42" fontId="8" fillId="3" borderId="5" xfId="0" applyNumberFormat="1" applyFont="1" applyFill="1" applyBorder="1" applyAlignment="1">
      <alignment horizontal="right" wrapText="1"/>
    </xf>
    <xf numFmtId="42" fontId="8" fillId="3" borderId="6" xfId="0" applyNumberFormat="1" applyFont="1" applyFill="1" applyBorder="1" applyAlignment="1">
      <alignment horizontal="right" wrapText="1"/>
    </xf>
    <xf numFmtId="42" fontId="4" fillId="3" borderId="5" xfId="1" applyNumberFormat="1" applyFont="1" applyFill="1" applyBorder="1"/>
    <xf numFmtId="42" fontId="4" fillId="3" borderId="6" xfId="1" applyNumberFormat="1" applyFont="1" applyFill="1" applyBorder="1"/>
    <xf numFmtId="9" fontId="8" fillId="0" borderId="5" xfId="2" applyFont="1" applyFill="1" applyBorder="1" applyAlignment="1">
      <alignment horizontal="right" wrapText="1"/>
    </xf>
    <xf numFmtId="9" fontId="8" fillId="0" borderId="6" xfId="2" applyFont="1" applyFill="1" applyBorder="1" applyAlignment="1">
      <alignment horizontal="right" wrapText="1"/>
    </xf>
    <xf numFmtId="42" fontId="6" fillId="3" borderId="7" xfId="1" applyNumberFormat="1" applyFont="1" applyFill="1" applyBorder="1"/>
    <xf numFmtId="42" fontId="6" fillId="3" borderId="8" xfId="1" applyNumberFormat="1" applyFont="1" applyFill="1" applyBorder="1"/>
    <xf numFmtId="0" fontId="26" fillId="0" borderId="9" xfId="0" applyFont="1" applyBorder="1" applyAlignment="1">
      <alignment horizontal="right" wrapText="1"/>
    </xf>
    <xf numFmtId="164" fontId="25" fillId="0" borderId="9" xfId="0" applyNumberFormat="1" applyFont="1" applyBorder="1" applyAlignment="1">
      <alignment horizontal="right"/>
    </xf>
    <xf numFmtId="0" fontId="27" fillId="3" borderId="9" xfId="0" applyFont="1" applyFill="1" applyBorder="1" applyAlignment="1">
      <alignment horizontal="right" wrapText="1"/>
    </xf>
    <xf numFmtId="0" fontId="12" fillId="0" borderId="9" xfId="0" applyFont="1" applyBorder="1" applyAlignment="1">
      <alignment horizontal="right" wrapText="1"/>
    </xf>
    <xf numFmtId="0" fontId="11" fillId="3" borderId="9" xfId="0" applyFont="1" applyFill="1" applyBorder="1" applyAlignment="1">
      <alignment horizontal="right" wrapText="1"/>
    </xf>
    <xf numFmtId="0" fontId="3" fillId="0" borderId="9" xfId="0" applyFont="1" applyBorder="1" applyAlignment="1">
      <alignment horizontal="right" wrapText="1"/>
    </xf>
    <xf numFmtId="0" fontId="4" fillId="3" borderId="9" xfId="0" applyFont="1" applyFill="1" applyBorder="1" applyAlignment="1">
      <alignment horizontal="right" wrapText="1"/>
    </xf>
    <xf numFmtId="0" fontId="4" fillId="0" borderId="9" xfId="0" applyFont="1" applyBorder="1" applyAlignment="1">
      <alignment horizontal="right" wrapText="1"/>
    </xf>
    <xf numFmtId="0" fontId="19" fillId="3" borderId="9" xfId="0" applyFont="1" applyFill="1" applyBorder="1" applyAlignment="1">
      <alignment horizontal="right" wrapText="1"/>
    </xf>
    <xf numFmtId="164" fontId="5" fillId="2" borderId="10" xfId="0" applyNumberFormat="1" applyFont="1" applyFill="1" applyBorder="1" applyAlignment="1">
      <alignment horizontal="center"/>
    </xf>
    <xf numFmtId="164" fontId="5" fillId="2" borderId="11" xfId="0" applyNumberFormat="1" applyFont="1" applyFill="1" applyBorder="1" applyAlignment="1">
      <alignment horizontal="center"/>
    </xf>
    <xf numFmtId="164" fontId="4" fillId="0" borderId="0" xfId="0" applyNumberFormat="1" applyFont="1" applyAlignment="1">
      <alignment horizontal="center" vertical="center" wrapText="1"/>
    </xf>
    <xf numFmtId="164" fontId="5" fillId="2" borderId="12" xfId="0" applyNumberFormat="1" applyFont="1" applyFill="1" applyBorder="1" applyAlignment="1">
      <alignment horizontal="center"/>
    </xf>
    <xf numFmtId="42" fontId="8" fillId="3" borderId="13" xfId="1" applyNumberFormat="1" applyFont="1" applyFill="1" applyBorder="1"/>
    <xf numFmtId="0" fontId="6" fillId="0" borderId="13" xfId="0" applyFont="1" applyBorder="1" applyAlignment="1">
      <alignment horizontal="right" wrapText="1"/>
    </xf>
    <xf numFmtId="42" fontId="6" fillId="3" borderId="13" xfId="1" applyNumberFormat="1" applyFont="1" applyFill="1" applyBorder="1"/>
    <xf numFmtId="42" fontId="8" fillId="0" borderId="13" xfId="1" applyNumberFormat="1" applyFont="1" applyFill="1" applyBorder="1"/>
    <xf numFmtId="42" fontId="8" fillId="3" borderId="13" xfId="0" applyNumberFormat="1" applyFont="1" applyFill="1" applyBorder="1" applyAlignment="1">
      <alignment horizontal="right" wrapText="1"/>
    </xf>
    <xf numFmtId="42" fontId="4" fillId="3" borderId="13" xfId="1" applyNumberFormat="1" applyFont="1" applyFill="1" applyBorder="1"/>
    <xf numFmtId="9" fontId="8" fillId="0" borderId="13" xfId="2" applyFont="1" applyFill="1" applyBorder="1" applyAlignment="1">
      <alignment horizontal="right" wrapText="1"/>
    </xf>
    <xf numFmtId="42" fontId="6" fillId="3" borderId="14" xfId="1" applyNumberFormat="1" applyFont="1" applyFill="1" applyBorder="1"/>
    <xf numFmtId="164" fontId="4" fillId="0" borderId="15" xfId="0" applyNumberFormat="1" applyFont="1" applyBorder="1" applyAlignment="1">
      <alignment horizontal="center" vertical="center" wrapText="1"/>
    </xf>
    <xf numFmtId="164" fontId="4" fillId="0" borderId="16" xfId="0" applyNumberFormat="1" applyFont="1" applyBorder="1" applyAlignment="1">
      <alignment horizontal="center" vertical="center" wrapText="1"/>
    </xf>
    <xf numFmtId="0" fontId="27" fillId="0" borderId="9" xfId="0" applyFont="1" applyBorder="1" applyAlignment="1">
      <alignment horizontal="right" wrapText="1"/>
    </xf>
    <xf numFmtId="42" fontId="8" fillId="0" borderId="13" xfId="0" applyNumberFormat="1" applyFont="1" applyBorder="1"/>
    <xf numFmtId="42" fontId="8" fillId="0" borderId="5" xfId="0" applyNumberFormat="1" applyFont="1" applyBorder="1"/>
    <xf numFmtId="42" fontId="8" fillId="0" borderId="6" xfId="0" applyNumberFormat="1" applyFont="1" applyBorder="1"/>
    <xf numFmtId="42" fontId="8" fillId="0" borderId="4" xfId="0" applyNumberFormat="1" applyFont="1" applyBorder="1"/>
    <xf numFmtId="42" fontId="8" fillId="0" borderId="3" xfId="0" applyNumberFormat="1" applyFont="1" applyBorder="1"/>
    <xf numFmtId="0" fontId="10" fillId="0" borderId="0" xfId="0" applyFont="1" applyAlignment="1">
      <alignment horizontal="center"/>
    </xf>
    <xf numFmtId="0" fontId="2" fillId="0" borderId="0" xfId="0" applyFont="1" applyAlignment="1">
      <alignment wrapText="1"/>
    </xf>
    <xf numFmtId="0" fontId="22"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3B6A2"/>
      <color rgb="FF4D5053"/>
      <color rgb="FF55274E"/>
      <color rgb="FFC39957"/>
      <color rgb="FF63A537"/>
      <color rgb="FFB8D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G65"/>
  <sheetViews>
    <sheetView showGridLines="0" tabSelected="1" view="pageLayout" zoomScaleNormal="110" workbookViewId="0">
      <selection activeCell="G24" sqref="G24"/>
    </sheetView>
  </sheetViews>
  <sheetFormatPr defaultRowHeight="14.25" x14ac:dyDescent="0.2"/>
  <cols>
    <col min="1" max="1" width="25.140625" style="1" customWidth="1"/>
    <col min="2" max="6" width="18.28515625" style="1" customWidth="1"/>
    <col min="7" max="7" width="44.85546875" style="1" customWidth="1"/>
    <col min="8" max="16384" width="9.140625" style="1"/>
  </cols>
  <sheetData>
    <row r="7" spans="1:7" ht="27" thickBot="1" x14ac:dyDescent="0.45">
      <c r="A7" s="99" t="s">
        <v>22</v>
      </c>
      <c r="B7" s="99"/>
      <c r="C7" s="99"/>
      <c r="D7" s="99"/>
      <c r="E7" s="99"/>
      <c r="F7" s="99"/>
      <c r="G7" s="99"/>
    </row>
    <row r="8" spans="1:7" ht="31.5" x14ac:dyDescent="0.25">
      <c r="A8" s="70" t="s">
        <v>2</v>
      </c>
      <c r="B8" s="81" t="s">
        <v>25</v>
      </c>
      <c r="C8" s="91" t="s">
        <v>24</v>
      </c>
      <c r="D8" s="92" t="s">
        <v>25</v>
      </c>
      <c r="E8" s="45" t="s">
        <v>24</v>
      </c>
      <c r="F8" s="2" t="s">
        <v>24</v>
      </c>
      <c r="G8" s="3" t="s">
        <v>5</v>
      </c>
    </row>
    <row r="9" spans="1:7" x14ac:dyDescent="0.2">
      <c r="A9" s="71"/>
      <c r="B9" s="82">
        <v>2024</v>
      </c>
      <c r="C9" s="79">
        <v>2023</v>
      </c>
      <c r="D9" s="80">
        <v>2023</v>
      </c>
      <c r="E9" s="46">
        <v>2022</v>
      </c>
      <c r="F9" s="8">
        <v>2021</v>
      </c>
      <c r="G9" s="8"/>
    </row>
    <row r="10" spans="1:7" ht="15.75" x14ac:dyDescent="0.25">
      <c r="A10" s="72" t="s">
        <v>1</v>
      </c>
      <c r="B10" s="83">
        <v>1838210</v>
      </c>
      <c r="C10" s="54">
        <v>1552200</v>
      </c>
      <c r="D10" s="55">
        <v>1587646</v>
      </c>
      <c r="E10" s="47">
        <v>1402326</v>
      </c>
      <c r="F10" s="10">
        <v>1030716</v>
      </c>
      <c r="G10" s="36"/>
    </row>
    <row r="11" spans="1:7" s="4" customFormat="1" ht="12.75" x14ac:dyDescent="0.2">
      <c r="A11" s="73"/>
      <c r="B11" s="84"/>
      <c r="C11" s="56"/>
      <c r="D11" s="57"/>
      <c r="E11" s="48"/>
      <c r="F11" s="44"/>
      <c r="G11" s="40"/>
    </row>
    <row r="12" spans="1:7" x14ac:dyDescent="0.2">
      <c r="A12" s="74"/>
      <c r="B12" s="85"/>
      <c r="C12" s="58"/>
      <c r="D12" s="59"/>
      <c r="E12" s="49"/>
      <c r="F12" s="38"/>
      <c r="G12" s="36"/>
    </row>
    <row r="13" spans="1:7" ht="25.5" x14ac:dyDescent="0.2">
      <c r="A13" s="75" t="s">
        <v>7</v>
      </c>
      <c r="B13" s="86">
        <v>662092</v>
      </c>
      <c r="C13" s="60">
        <v>339033</v>
      </c>
      <c r="D13" s="61">
        <v>321269</v>
      </c>
      <c r="E13" s="50">
        <v>127450</v>
      </c>
      <c r="F13" s="39">
        <v>141257</v>
      </c>
      <c r="G13" s="40"/>
    </row>
    <row r="14" spans="1:7" x14ac:dyDescent="0.2">
      <c r="A14" s="75"/>
      <c r="B14" s="86"/>
      <c r="C14" s="60"/>
      <c r="D14" s="61"/>
      <c r="E14" s="50"/>
      <c r="F14" s="39"/>
      <c r="G14" s="40"/>
    </row>
    <row r="15" spans="1:7" ht="15.75" x14ac:dyDescent="0.25">
      <c r="A15" s="72" t="s">
        <v>8</v>
      </c>
      <c r="B15" s="83"/>
      <c r="C15" s="54"/>
      <c r="D15" s="55"/>
      <c r="E15" s="47"/>
      <c r="F15" s="10"/>
      <c r="G15" s="36"/>
    </row>
    <row r="16" spans="1:7" s="5" customFormat="1" ht="12.75" x14ac:dyDescent="0.2">
      <c r="A16" s="77" t="s">
        <v>3</v>
      </c>
      <c r="B16" s="86">
        <v>121649</v>
      </c>
      <c r="C16" s="60">
        <v>111500</v>
      </c>
      <c r="D16" s="61">
        <v>111500</v>
      </c>
      <c r="E16" s="50">
        <v>151848</v>
      </c>
      <c r="F16" s="39">
        <v>101512</v>
      </c>
      <c r="G16" s="40"/>
    </row>
    <row r="17" spans="1:7" s="5" customFormat="1" ht="25.5" x14ac:dyDescent="0.2">
      <c r="A17" s="76" t="s">
        <v>6</v>
      </c>
      <c r="B17" s="87">
        <f>(B16)*0.11</f>
        <v>13381.39</v>
      </c>
      <c r="C17" s="62">
        <f>(C16)*0.11</f>
        <v>12265</v>
      </c>
      <c r="D17" s="63">
        <f>(D16)*0.11</f>
        <v>12265</v>
      </c>
      <c r="E17" s="51">
        <f>(E16)*0.11</f>
        <v>16703.28</v>
      </c>
      <c r="F17" s="9">
        <f>(F16)*0.11</f>
        <v>11166.32</v>
      </c>
      <c r="G17" s="36"/>
    </row>
    <row r="18" spans="1:7" s="5" customFormat="1" ht="12.75" x14ac:dyDescent="0.2">
      <c r="A18" s="77" t="s">
        <v>21</v>
      </c>
      <c r="B18" s="86">
        <v>70980</v>
      </c>
      <c r="C18" s="60"/>
      <c r="D18" s="61">
        <v>71450</v>
      </c>
      <c r="E18" s="50">
        <v>130218</v>
      </c>
      <c r="F18" s="39">
        <v>5006</v>
      </c>
      <c r="G18" s="40"/>
    </row>
    <row r="19" spans="1:7" s="5" customFormat="1" ht="12.75" x14ac:dyDescent="0.2">
      <c r="A19" s="76" t="s">
        <v>4</v>
      </c>
      <c r="B19" s="83">
        <v>2581</v>
      </c>
      <c r="C19" s="54">
        <v>3493</v>
      </c>
      <c r="D19" s="55">
        <v>3493</v>
      </c>
      <c r="E19" s="47">
        <v>3744</v>
      </c>
      <c r="F19" s="10">
        <v>48</v>
      </c>
      <c r="G19" s="36"/>
    </row>
    <row r="20" spans="1:7" s="5" customFormat="1" ht="12.75" x14ac:dyDescent="0.2">
      <c r="A20" s="77" t="s">
        <v>26</v>
      </c>
      <c r="B20" s="86">
        <v>10083</v>
      </c>
      <c r="C20" s="60"/>
      <c r="D20" s="61">
        <v>9889</v>
      </c>
      <c r="E20" s="50"/>
      <c r="F20" s="39"/>
      <c r="G20" s="40"/>
    </row>
    <row r="21" spans="1:7" s="5" customFormat="1" ht="12.75" x14ac:dyDescent="0.2">
      <c r="A21" s="76" t="s">
        <v>27</v>
      </c>
      <c r="B21" s="83"/>
      <c r="C21" s="54"/>
      <c r="D21" s="55">
        <v>-69502</v>
      </c>
      <c r="E21" s="47"/>
      <c r="F21" s="10"/>
      <c r="G21" s="36"/>
    </row>
    <row r="22" spans="1:7" s="5" customFormat="1" ht="12.75" x14ac:dyDescent="0.2">
      <c r="A22" s="77" t="s">
        <v>28</v>
      </c>
      <c r="B22" s="86">
        <v>12298</v>
      </c>
      <c r="C22" s="60"/>
      <c r="D22" s="61">
        <v>18558</v>
      </c>
      <c r="E22" s="50">
        <v>9779</v>
      </c>
      <c r="F22" s="39">
        <v>5021</v>
      </c>
      <c r="G22" s="40" t="s">
        <v>29</v>
      </c>
    </row>
    <row r="23" spans="1:7" s="5" customFormat="1" ht="12.75" x14ac:dyDescent="0.2">
      <c r="A23" s="76" t="s">
        <v>30</v>
      </c>
      <c r="B23" s="83">
        <v>-70000</v>
      </c>
      <c r="C23" s="54">
        <v>-70000</v>
      </c>
      <c r="D23" s="55">
        <v>-70000</v>
      </c>
      <c r="E23" s="47">
        <v>-70000</v>
      </c>
      <c r="F23" s="47">
        <v>-70000</v>
      </c>
      <c r="G23" s="36" t="s">
        <v>31</v>
      </c>
    </row>
    <row r="24" spans="1:7" s="5" customFormat="1" ht="12.75" x14ac:dyDescent="0.2">
      <c r="A24" s="77"/>
      <c r="B24" s="86"/>
      <c r="C24" s="60"/>
      <c r="D24" s="61"/>
      <c r="E24" s="50"/>
      <c r="F24" s="39"/>
      <c r="G24" s="40"/>
    </row>
    <row r="25" spans="1:7" s="5" customFormat="1" ht="15.75" x14ac:dyDescent="0.25">
      <c r="A25" s="93" t="s">
        <v>0</v>
      </c>
      <c r="B25" s="94">
        <f>SUM(B16:B23)</f>
        <v>160972.39000000001</v>
      </c>
      <c r="C25" s="95">
        <f>SUM(C16:C23)</f>
        <v>57258</v>
      </c>
      <c r="D25" s="96">
        <f>SUM(D16:D23)</f>
        <v>87653</v>
      </c>
      <c r="E25" s="97">
        <f>SUM(E16:E23)</f>
        <v>242292.28000000003</v>
      </c>
      <c r="F25" s="98">
        <f>SUM(F16:F23)</f>
        <v>52753.320000000007</v>
      </c>
      <c r="G25" s="40"/>
    </row>
    <row r="26" spans="1:7" s="5" customFormat="1" ht="12.75" x14ac:dyDescent="0.2">
      <c r="A26" s="75"/>
      <c r="B26" s="86"/>
      <c r="C26" s="60"/>
      <c r="D26" s="61"/>
      <c r="E26" s="50"/>
      <c r="F26" s="39"/>
      <c r="G26" s="42"/>
    </row>
    <row r="27" spans="1:7" s="5" customFormat="1" ht="47.25" x14ac:dyDescent="0.25">
      <c r="A27" s="78" t="s">
        <v>19</v>
      </c>
      <c r="B27" s="88">
        <f>B25+B13</f>
        <v>823064.39</v>
      </c>
      <c r="C27" s="64">
        <f>C25+C13</f>
        <v>396291</v>
      </c>
      <c r="D27" s="65">
        <f>D25+D13</f>
        <v>408922</v>
      </c>
      <c r="E27" s="52">
        <f>E25+E13</f>
        <v>369742.28</v>
      </c>
      <c r="F27" s="11">
        <f>F25+F13</f>
        <v>194010.32</v>
      </c>
      <c r="G27" s="37"/>
    </row>
    <row r="28" spans="1:7" s="5" customFormat="1" ht="12.75" x14ac:dyDescent="0.2">
      <c r="A28" s="77" t="s">
        <v>20</v>
      </c>
      <c r="B28" s="89">
        <f>B27/B10</f>
        <v>0.44775318924388402</v>
      </c>
      <c r="C28" s="66">
        <f>C27/C10</f>
        <v>0.25530923850019327</v>
      </c>
      <c r="D28" s="67">
        <f>D27/D10</f>
        <v>0.25756497355203867</v>
      </c>
      <c r="E28" s="53">
        <f>E27/E10</f>
        <v>0.2636635703823505</v>
      </c>
      <c r="F28" s="43">
        <f>F27/F10</f>
        <v>0.18822868763073436</v>
      </c>
      <c r="G28" s="41"/>
    </row>
    <row r="29" spans="1:7" ht="15" thickBot="1" x14ac:dyDescent="0.25">
      <c r="A29" s="74" t="s">
        <v>23</v>
      </c>
      <c r="B29" s="90"/>
      <c r="C29" s="68"/>
      <c r="D29" s="69"/>
      <c r="E29" s="49"/>
      <c r="F29" s="38"/>
      <c r="G29" s="36"/>
    </row>
    <row r="30" spans="1:7" s="5" customFormat="1" ht="12.75" x14ac:dyDescent="0.2">
      <c r="A30" s="12"/>
      <c r="B30" s="12"/>
      <c r="C30" s="12"/>
      <c r="D30" s="12"/>
      <c r="E30" s="12"/>
      <c r="F30" s="12"/>
      <c r="G30" s="6"/>
    </row>
    <row r="31" spans="1:7" s="5" customFormat="1" ht="12" x14ac:dyDescent="0.2">
      <c r="G31" s="7"/>
    </row>
    <row r="32" spans="1:7" s="5" customFormat="1" ht="12" x14ac:dyDescent="0.2">
      <c r="G32" s="7"/>
    </row>
    <row r="33" spans="1:7" s="5" customFormat="1" x14ac:dyDescent="0.2">
      <c r="A33" s="1"/>
      <c r="B33" s="1"/>
      <c r="C33" s="1"/>
      <c r="D33" s="1"/>
      <c r="E33" s="1"/>
      <c r="F33" s="1"/>
      <c r="G33" s="1"/>
    </row>
    <row r="34" spans="1:7" s="5" customFormat="1" x14ac:dyDescent="0.2">
      <c r="A34" s="1"/>
      <c r="B34" s="1"/>
      <c r="C34" s="1"/>
      <c r="D34" s="1"/>
      <c r="E34" s="1"/>
      <c r="F34" s="1"/>
      <c r="G34" s="1"/>
    </row>
    <row r="35" spans="1:7" s="5" customFormat="1" x14ac:dyDescent="0.2">
      <c r="A35" s="1"/>
      <c r="B35" s="1"/>
      <c r="C35" s="1"/>
      <c r="D35" s="1"/>
      <c r="E35" s="1"/>
      <c r="F35" s="1"/>
      <c r="G35" s="1"/>
    </row>
    <row r="36" spans="1:7" s="5" customFormat="1" x14ac:dyDescent="0.2">
      <c r="A36" s="1"/>
      <c r="B36" s="1"/>
      <c r="C36" s="1"/>
      <c r="D36" s="1"/>
      <c r="E36" s="1"/>
      <c r="F36" s="1"/>
      <c r="G36" s="1"/>
    </row>
    <row r="37" spans="1:7" s="5" customFormat="1" x14ac:dyDescent="0.2">
      <c r="A37" s="1"/>
      <c r="B37" s="1"/>
      <c r="C37" s="1"/>
      <c r="D37" s="1"/>
      <c r="E37" s="1"/>
      <c r="F37" s="1"/>
      <c r="G37" s="1"/>
    </row>
    <row r="38" spans="1:7" s="5" customFormat="1" x14ac:dyDescent="0.2">
      <c r="A38" s="1"/>
      <c r="B38" s="1"/>
      <c r="C38" s="1"/>
      <c r="D38" s="1"/>
      <c r="E38" s="1"/>
      <c r="F38" s="1"/>
      <c r="G38" s="1"/>
    </row>
    <row r="39" spans="1:7" s="5" customFormat="1" x14ac:dyDescent="0.2">
      <c r="A39" s="1"/>
      <c r="B39" s="1"/>
      <c r="C39" s="1"/>
      <c r="D39" s="1"/>
      <c r="E39" s="1"/>
      <c r="F39" s="1"/>
      <c r="G39" s="1"/>
    </row>
    <row r="40" spans="1:7" s="5" customFormat="1" x14ac:dyDescent="0.2">
      <c r="A40" s="1"/>
      <c r="B40" s="1"/>
      <c r="C40" s="1"/>
      <c r="D40" s="1"/>
      <c r="E40" s="1"/>
      <c r="F40" s="1"/>
      <c r="G40" s="1"/>
    </row>
    <row r="41" spans="1:7" s="5" customFormat="1" x14ac:dyDescent="0.2">
      <c r="A41" s="1"/>
      <c r="B41" s="1"/>
      <c r="C41" s="1"/>
      <c r="D41" s="1"/>
      <c r="E41" s="1"/>
      <c r="F41" s="1"/>
      <c r="G41" s="1"/>
    </row>
    <row r="42" spans="1:7" s="5" customFormat="1" x14ac:dyDescent="0.2">
      <c r="A42" s="1"/>
      <c r="B42" s="1"/>
      <c r="C42" s="1"/>
      <c r="D42" s="1"/>
      <c r="E42" s="1"/>
      <c r="F42" s="1"/>
      <c r="G42" s="1"/>
    </row>
    <row r="43" spans="1:7" s="5" customFormat="1" x14ac:dyDescent="0.2">
      <c r="A43" s="1"/>
      <c r="B43" s="1"/>
      <c r="C43" s="1"/>
      <c r="D43" s="1"/>
      <c r="E43" s="1"/>
      <c r="F43" s="1"/>
      <c r="G43" s="1"/>
    </row>
    <row r="44" spans="1:7" s="5" customFormat="1" x14ac:dyDescent="0.2">
      <c r="A44" s="1"/>
      <c r="B44" s="1"/>
      <c r="C44" s="1"/>
      <c r="D44" s="1"/>
      <c r="E44" s="1"/>
      <c r="F44" s="1"/>
      <c r="G44" s="1"/>
    </row>
    <row r="45" spans="1:7" s="5" customFormat="1" x14ac:dyDescent="0.2">
      <c r="A45" s="1"/>
      <c r="B45" s="1"/>
      <c r="C45" s="1"/>
      <c r="D45" s="1"/>
      <c r="E45" s="1"/>
      <c r="F45" s="1"/>
      <c r="G45" s="1"/>
    </row>
    <row r="46" spans="1:7" s="5" customFormat="1" x14ac:dyDescent="0.2">
      <c r="A46" s="1"/>
      <c r="B46" s="1"/>
      <c r="C46" s="1"/>
      <c r="D46" s="1"/>
      <c r="E46" s="1"/>
      <c r="F46" s="1"/>
      <c r="G46" s="1"/>
    </row>
    <row r="47" spans="1:7" s="5" customFormat="1" x14ac:dyDescent="0.2">
      <c r="A47" s="1"/>
      <c r="B47" s="1"/>
      <c r="C47" s="1"/>
      <c r="D47" s="1"/>
      <c r="E47" s="1"/>
      <c r="F47" s="1"/>
      <c r="G47" s="1"/>
    </row>
    <row r="48" spans="1:7" s="5" customFormat="1" x14ac:dyDescent="0.2">
      <c r="A48" s="1"/>
      <c r="B48" s="1"/>
      <c r="C48" s="1"/>
      <c r="D48" s="1"/>
      <c r="E48" s="1"/>
      <c r="F48" s="1"/>
      <c r="G48" s="1"/>
    </row>
    <row r="49" spans="1:7" s="5" customFormat="1" x14ac:dyDescent="0.2">
      <c r="A49" s="1"/>
      <c r="B49" s="1"/>
      <c r="C49" s="1"/>
      <c r="D49" s="1"/>
      <c r="E49" s="1"/>
      <c r="F49" s="1"/>
      <c r="G49" s="1"/>
    </row>
    <row r="50" spans="1:7" s="5" customFormat="1" x14ac:dyDescent="0.2">
      <c r="A50" s="1"/>
      <c r="B50" s="1"/>
      <c r="C50" s="1"/>
      <c r="D50" s="1"/>
      <c r="E50" s="1"/>
      <c r="F50" s="1"/>
      <c r="G50" s="1"/>
    </row>
    <row r="51" spans="1:7" s="5" customFormat="1" x14ac:dyDescent="0.2">
      <c r="A51" s="1"/>
      <c r="B51" s="1"/>
      <c r="C51" s="1"/>
      <c r="D51" s="1"/>
      <c r="E51" s="1"/>
      <c r="F51" s="1"/>
      <c r="G51" s="1"/>
    </row>
    <row r="52" spans="1:7" s="5" customFormat="1" x14ac:dyDescent="0.2">
      <c r="A52" s="1"/>
      <c r="B52" s="1"/>
      <c r="C52" s="1"/>
      <c r="D52" s="1"/>
      <c r="E52" s="1"/>
      <c r="F52" s="1"/>
      <c r="G52" s="1"/>
    </row>
    <row r="53" spans="1:7" s="5" customFormat="1" x14ac:dyDescent="0.2">
      <c r="A53" s="1"/>
      <c r="B53" s="1"/>
      <c r="C53" s="1"/>
      <c r="D53" s="1"/>
      <c r="E53" s="1"/>
      <c r="F53" s="1"/>
      <c r="G53" s="1"/>
    </row>
    <row r="54" spans="1:7" s="5" customFormat="1" x14ac:dyDescent="0.2">
      <c r="A54" s="1"/>
      <c r="B54" s="1"/>
      <c r="C54" s="1"/>
      <c r="D54" s="1"/>
      <c r="E54" s="1"/>
      <c r="F54" s="1"/>
      <c r="G54" s="1"/>
    </row>
    <row r="55" spans="1:7" s="5" customFormat="1" x14ac:dyDescent="0.2">
      <c r="A55" s="1"/>
      <c r="B55" s="1"/>
      <c r="C55" s="1"/>
      <c r="D55" s="1"/>
      <c r="E55" s="1"/>
      <c r="F55" s="1"/>
      <c r="G55" s="1"/>
    </row>
    <row r="60" spans="1:7" s="5" customFormat="1" x14ac:dyDescent="0.2">
      <c r="A60" s="1"/>
      <c r="B60" s="1"/>
      <c r="C60" s="1"/>
      <c r="D60" s="1"/>
      <c r="E60" s="1"/>
      <c r="F60" s="1"/>
      <c r="G60" s="1"/>
    </row>
    <row r="62" spans="1:7" s="5" customFormat="1" x14ac:dyDescent="0.2">
      <c r="A62" s="1"/>
      <c r="B62" s="1"/>
      <c r="C62" s="1"/>
      <c r="D62" s="1"/>
      <c r="E62" s="1"/>
      <c r="F62" s="1"/>
      <c r="G62" s="1"/>
    </row>
    <row r="63" spans="1:7" s="5" customFormat="1" x14ac:dyDescent="0.2">
      <c r="A63" s="1"/>
      <c r="B63" s="1"/>
      <c r="C63" s="1"/>
      <c r="D63" s="1"/>
      <c r="E63" s="1"/>
      <c r="F63" s="1"/>
      <c r="G63" s="1"/>
    </row>
    <row r="64" spans="1:7" s="5" customFormat="1" x14ac:dyDescent="0.2">
      <c r="A64" s="1"/>
      <c r="B64" s="1"/>
      <c r="C64" s="1"/>
      <c r="D64" s="1"/>
      <c r="E64" s="1"/>
      <c r="F64" s="1"/>
      <c r="G64" s="1"/>
    </row>
    <row r="65" spans="1:7" s="5" customFormat="1" x14ac:dyDescent="0.2">
      <c r="A65" s="1"/>
      <c r="B65" s="1"/>
      <c r="C65" s="1"/>
      <c r="D65" s="1"/>
      <c r="E65" s="1"/>
      <c r="F65" s="1"/>
      <c r="G65" s="1"/>
    </row>
  </sheetData>
  <mergeCells count="1">
    <mergeCell ref="A7:G7"/>
  </mergeCells>
  <printOptions horizontalCentered="1"/>
  <pageMargins left="0.5" right="0.8125" top="0.25" bottom="0.5" header="0.3" footer="0.3"/>
  <pageSetup scale="76" orientation="landscape" r:id="rId1"/>
  <headerFooter>
    <oddHeader>&amp;L&amp;G</oddHeader>
    <oddFooter>&amp;C&amp;"Arial,Bold Italic"&amp;K55274ECONFIDENTIAL&amp;R&amp;"Arial,Italic"&amp;8&amp;K4D5053Listing ID: AGE018
Revised by: CP 1/10/25</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view="pageLayout" topLeftCell="A124" zoomScaleNormal="100" workbookViewId="0">
      <selection activeCell="A129" sqref="A129"/>
    </sheetView>
  </sheetViews>
  <sheetFormatPr defaultRowHeight="14.25" x14ac:dyDescent="0.2"/>
  <cols>
    <col min="1" max="1" width="38.5703125" style="1" customWidth="1"/>
    <col min="2" max="2" width="20" style="1" customWidth="1"/>
    <col min="3" max="16384" width="9.140625" style="1"/>
  </cols>
  <sheetData>
    <row r="1" spans="1:2" ht="18" x14ac:dyDescent="0.25">
      <c r="A1" s="13" t="s">
        <v>9</v>
      </c>
      <c r="B1" s="14" t="e">
        <f>'Financial Recast'!#REF!</f>
        <v>#REF!</v>
      </c>
    </row>
    <row r="2" spans="1:2" x14ac:dyDescent="0.2">
      <c r="B2" s="15"/>
    </row>
    <row r="3" spans="1:2" ht="15.75" x14ac:dyDescent="0.25">
      <c r="A3" s="25" t="s">
        <v>10</v>
      </c>
      <c r="B3" s="26" t="e">
        <f>'Financial Recast'!#REF!</f>
        <v>#REF!</v>
      </c>
    </row>
    <row r="4" spans="1:2" ht="15" x14ac:dyDescent="0.2">
      <c r="A4" s="27"/>
      <c r="B4" s="28"/>
    </row>
    <row r="5" spans="1:2" ht="15.75" x14ac:dyDescent="0.25">
      <c r="A5" s="25" t="s">
        <v>11</v>
      </c>
      <c r="B5" s="26" t="e">
        <f>'Financial Recast'!#REF!</f>
        <v>#REF!</v>
      </c>
    </row>
    <row r="8" spans="1:2" ht="81.75" customHeight="1" x14ac:dyDescent="0.2">
      <c r="A8" s="101" t="s">
        <v>17</v>
      </c>
      <c r="B8" s="101"/>
    </row>
    <row r="10" spans="1:2" ht="15.75" x14ac:dyDescent="0.25">
      <c r="A10" s="30" t="s">
        <v>12</v>
      </c>
    </row>
    <row r="11" spans="1:2" ht="15" x14ac:dyDescent="0.25">
      <c r="A11" s="16" t="s">
        <v>13</v>
      </c>
      <c r="B11" s="16" t="s">
        <v>14</v>
      </c>
    </row>
    <row r="12" spans="1:2" x14ac:dyDescent="0.2">
      <c r="A12" s="31" t="str">
        <f>'Financial Recast'!A16</f>
        <v>Compensation to Owner</v>
      </c>
      <c r="B12" s="32" t="e">
        <f>'Financial Recast'!#REF!</f>
        <v>#REF!</v>
      </c>
    </row>
    <row r="13" spans="1:2" x14ac:dyDescent="0.2">
      <c r="A13" s="19" t="e">
        <f>'Financial Recast'!#REF!</f>
        <v>#REF!</v>
      </c>
      <c r="B13" s="18" t="e">
        <f>'Financial Recast'!#REF!</f>
        <v>#REF!</v>
      </c>
    </row>
    <row r="14" spans="1:2" x14ac:dyDescent="0.2">
      <c r="A14" s="33" t="str">
        <f>'Financial Recast'!A17</f>
        <v>11% Tax on total W2 Salaries</v>
      </c>
      <c r="B14" s="32" t="e">
        <f>'Financial Recast'!#REF!</f>
        <v>#REF!</v>
      </c>
    </row>
    <row r="15" spans="1:2" x14ac:dyDescent="0.2">
      <c r="A15" s="19" t="str">
        <f>'Financial Recast'!A18</f>
        <v>Depreciation</v>
      </c>
      <c r="B15" s="18" t="e">
        <f>'Financial Recast'!#REF!</f>
        <v>#REF!</v>
      </c>
    </row>
    <row r="16" spans="1:2" x14ac:dyDescent="0.2">
      <c r="A16" s="33" t="str">
        <f>'Financial Recast'!A19</f>
        <v>Interest</v>
      </c>
      <c r="B16" s="32" t="e">
        <f>'Financial Recast'!#REF!</f>
        <v>#REF!</v>
      </c>
    </row>
    <row r="17" spans="1:2" x14ac:dyDescent="0.2">
      <c r="A17" s="19" t="e">
        <f>'Financial Recast'!#REF!</f>
        <v>#REF!</v>
      </c>
      <c r="B17" s="18" t="e">
        <f>'Financial Recast'!#REF!</f>
        <v>#REF!</v>
      </c>
    </row>
    <row r="18" spans="1:2" x14ac:dyDescent="0.2">
      <c r="A18" s="33" t="e">
        <f>'Financial Recast'!#REF!</f>
        <v>#REF!</v>
      </c>
      <c r="B18" s="32" t="e">
        <f>'Financial Recast'!#REF!</f>
        <v>#REF!</v>
      </c>
    </row>
    <row r="19" spans="1:2" x14ac:dyDescent="0.2">
      <c r="A19" s="19" t="e">
        <f>'Financial Recast'!#REF!</f>
        <v>#REF!</v>
      </c>
      <c r="B19" s="18" t="e">
        <f>'Financial Recast'!#REF!</f>
        <v>#REF!</v>
      </c>
    </row>
    <row r="20" spans="1:2" x14ac:dyDescent="0.2">
      <c r="A20" s="33" t="e">
        <f>'Financial Recast'!#REF!</f>
        <v>#REF!</v>
      </c>
      <c r="B20" s="32" t="e">
        <f>'Financial Recast'!#REF!</f>
        <v>#REF!</v>
      </c>
    </row>
    <row r="21" spans="1:2" x14ac:dyDescent="0.2">
      <c r="A21" s="19" t="e">
        <f>'Financial Recast'!#REF!</f>
        <v>#REF!</v>
      </c>
      <c r="B21" s="18" t="e">
        <f>'Financial Recast'!#REF!</f>
        <v>#REF!</v>
      </c>
    </row>
    <row r="22" spans="1:2" x14ac:dyDescent="0.2">
      <c r="A22" s="33" t="e">
        <f>'Financial Recast'!#REF!</f>
        <v>#REF!</v>
      </c>
      <c r="B22" s="32" t="e">
        <f>'Financial Recast'!#REF!</f>
        <v>#REF!</v>
      </c>
    </row>
    <row r="23" spans="1:2" x14ac:dyDescent="0.2">
      <c r="A23" s="19" t="e">
        <f>'Financial Recast'!#REF!</f>
        <v>#REF!</v>
      </c>
      <c r="B23" s="18" t="e">
        <f>'Financial Recast'!#REF!</f>
        <v>#REF!</v>
      </c>
    </row>
    <row r="24" spans="1:2" x14ac:dyDescent="0.2">
      <c r="A24" s="33" t="e">
        <f>'Financial Recast'!#REF!</f>
        <v>#REF!</v>
      </c>
      <c r="B24" s="32" t="e">
        <f>'Financial Recast'!#REF!</f>
        <v>#REF!</v>
      </c>
    </row>
    <row r="25" spans="1:2" x14ac:dyDescent="0.2">
      <c r="A25" s="19" t="e">
        <f>'Financial Recast'!#REF!</f>
        <v>#REF!</v>
      </c>
      <c r="B25" s="18" t="e">
        <f>'Financial Recast'!#REF!</f>
        <v>#REF!</v>
      </c>
    </row>
    <row r="26" spans="1:2" x14ac:dyDescent="0.2">
      <c r="A26" s="33" t="e">
        <f>'Financial Recast'!#REF!</f>
        <v>#REF!</v>
      </c>
      <c r="B26" s="32" t="e">
        <f>'Financial Recast'!#REF!</f>
        <v>#REF!</v>
      </c>
    </row>
    <row r="27" spans="1:2" x14ac:dyDescent="0.2">
      <c r="A27" s="19" t="e">
        <f>'Financial Recast'!#REF!</f>
        <v>#REF!</v>
      </c>
      <c r="B27" s="18" t="e">
        <f>'Financial Recast'!#REF!</f>
        <v>#REF!</v>
      </c>
    </row>
    <row r="28" spans="1:2" x14ac:dyDescent="0.2">
      <c r="B28" s="20"/>
    </row>
    <row r="29" spans="1:2" ht="15.75" x14ac:dyDescent="0.25">
      <c r="A29" s="29" t="s">
        <v>15</v>
      </c>
      <c r="B29" s="28" t="e">
        <f>'Financial Recast'!#REF!</f>
        <v>#REF!</v>
      </c>
    </row>
    <row r="30" spans="1:2" ht="15" x14ac:dyDescent="0.25">
      <c r="A30" s="21"/>
      <c r="B30" s="22"/>
    </row>
    <row r="31" spans="1:2" x14ac:dyDescent="0.2">
      <c r="A31" s="100" t="s">
        <v>16</v>
      </c>
      <c r="B31" s="100"/>
    </row>
    <row r="32" spans="1:2" x14ac:dyDescent="0.2">
      <c r="B32" s="20"/>
    </row>
    <row r="33" spans="1:2" ht="15.75" x14ac:dyDescent="0.25">
      <c r="A33" s="34" t="s">
        <v>18</v>
      </c>
      <c r="B33" s="26" t="e">
        <f>'Financial Recast'!#REF!</f>
        <v>#REF!</v>
      </c>
    </row>
    <row r="34" spans="1:2" ht="18" x14ac:dyDescent="0.25">
      <c r="B34" s="14"/>
    </row>
    <row r="36" spans="1:2" ht="18" x14ac:dyDescent="0.25">
      <c r="A36" s="13" t="s">
        <v>9</v>
      </c>
      <c r="B36" s="14" t="e">
        <f>'Financial Recast'!#REF!</f>
        <v>#REF!</v>
      </c>
    </row>
    <row r="37" spans="1:2" x14ac:dyDescent="0.2">
      <c r="B37" s="15"/>
    </row>
    <row r="38" spans="1:2" ht="15.75" x14ac:dyDescent="0.25">
      <c r="A38" s="25" t="s">
        <v>10</v>
      </c>
      <c r="B38" s="26" t="e">
        <f>'Financial Recast'!#REF!</f>
        <v>#REF!</v>
      </c>
    </row>
    <row r="39" spans="1:2" ht="15" x14ac:dyDescent="0.2">
      <c r="A39" s="27"/>
      <c r="B39" s="28"/>
    </row>
    <row r="40" spans="1:2" ht="15.75" x14ac:dyDescent="0.25">
      <c r="A40" s="25" t="s">
        <v>11</v>
      </c>
      <c r="B40" s="26" t="e">
        <f>'Financial Recast'!#REF!</f>
        <v>#REF!</v>
      </c>
    </row>
    <row r="42" spans="1:2" ht="15.75" x14ac:dyDescent="0.25">
      <c r="A42" s="30" t="s">
        <v>12</v>
      </c>
    </row>
    <row r="43" spans="1:2" ht="15" x14ac:dyDescent="0.25">
      <c r="A43" s="16" t="s">
        <v>13</v>
      </c>
      <c r="B43" s="16" t="s">
        <v>14</v>
      </c>
    </row>
    <row r="44" spans="1:2" x14ac:dyDescent="0.2">
      <c r="A44" s="31" t="str">
        <f t="shared" ref="A44:A59" si="0">A12</f>
        <v>Compensation to Owner</v>
      </c>
      <c r="B44" s="32" t="e">
        <f>'Financial Recast'!#REF!</f>
        <v>#REF!</v>
      </c>
    </row>
    <row r="45" spans="1:2" x14ac:dyDescent="0.2">
      <c r="A45" s="17" t="e">
        <f t="shared" si="0"/>
        <v>#REF!</v>
      </c>
      <c r="B45" s="18" t="e">
        <f>'Financial Recast'!#REF!</f>
        <v>#REF!</v>
      </c>
    </row>
    <row r="46" spans="1:2" x14ac:dyDescent="0.2">
      <c r="A46" s="31" t="str">
        <f t="shared" si="0"/>
        <v>11% Tax on total W2 Salaries</v>
      </c>
      <c r="B46" s="32" t="e">
        <f>'Financial Recast'!#REF!</f>
        <v>#REF!</v>
      </c>
    </row>
    <row r="47" spans="1:2" x14ac:dyDescent="0.2">
      <c r="A47" s="17" t="str">
        <f t="shared" si="0"/>
        <v>Depreciation</v>
      </c>
      <c r="B47" s="18" t="e">
        <f>'Financial Recast'!#REF!</f>
        <v>#REF!</v>
      </c>
    </row>
    <row r="48" spans="1:2" x14ac:dyDescent="0.2">
      <c r="A48" s="31" t="str">
        <f t="shared" si="0"/>
        <v>Interest</v>
      </c>
      <c r="B48" s="32" t="e">
        <f>'Financial Recast'!#REF!</f>
        <v>#REF!</v>
      </c>
    </row>
    <row r="49" spans="1:2" x14ac:dyDescent="0.2">
      <c r="A49" s="17" t="e">
        <f t="shared" si="0"/>
        <v>#REF!</v>
      </c>
      <c r="B49" s="18" t="e">
        <f>'Financial Recast'!#REF!</f>
        <v>#REF!</v>
      </c>
    </row>
    <row r="50" spans="1:2" x14ac:dyDescent="0.2">
      <c r="A50" s="31" t="e">
        <f t="shared" si="0"/>
        <v>#REF!</v>
      </c>
      <c r="B50" s="32" t="e">
        <f>'Financial Recast'!#REF!</f>
        <v>#REF!</v>
      </c>
    </row>
    <row r="51" spans="1:2" x14ac:dyDescent="0.2">
      <c r="A51" s="17" t="e">
        <f t="shared" si="0"/>
        <v>#REF!</v>
      </c>
      <c r="B51" s="18" t="e">
        <f>'Financial Recast'!#REF!</f>
        <v>#REF!</v>
      </c>
    </row>
    <row r="52" spans="1:2" x14ac:dyDescent="0.2">
      <c r="A52" s="31" t="e">
        <f t="shared" si="0"/>
        <v>#REF!</v>
      </c>
      <c r="B52" s="32" t="e">
        <f>'Financial Recast'!#REF!</f>
        <v>#REF!</v>
      </c>
    </row>
    <row r="53" spans="1:2" x14ac:dyDescent="0.2">
      <c r="A53" s="17" t="e">
        <f t="shared" si="0"/>
        <v>#REF!</v>
      </c>
      <c r="B53" s="18" t="e">
        <f>'Financial Recast'!#REF!</f>
        <v>#REF!</v>
      </c>
    </row>
    <row r="54" spans="1:2" x14ac:dyDescent="0.2">
      <c r="A54" s="31" t="e">
        <f t="shared" si="0"/>
        <v>#REF!</v>
      </c>
      <c r="B54" s="32" t="e">
        <f>'Financial Recast'!#REF!</f>
        <v>#REF!</v>
      </c>
    </row>
    <row r="55" spans="1:2" x14ac:dyDescent="0.2">
      <c r="A55" s="17" t="e">
        <f t="shared" si="0"/>
        <v>#REF!</v>
      </c>
      <c r="B55" s="18" t="e">
        <f>'Financial Recast'!#REF!</f>
        <v>#REF!</v>
      </c>
    </row>
    <row r="56" spans="1:2" x14ac:dyDescent="0.2">
      <c r="A56" s="31" t="e">
        <f t="shared" si="0"/>
        <v>#REF!</v>
      </c>
      <c r="B56" s="32" t="e">
        <f>'Financial Recast'!#REF!</f>
        <v>#REF!</v>
      </c>
    </row>
    <row r="57" spans="1:2" x14ac:dyDescent="0.2">
      <c r="A57" s="17" t="e">
        <f t="shared" si="0"/>
        <v>#REF!</v>
      </c>
      <c r="B57" s="18" t="e">
        <f>'Financial Recast'!#REF!</f>
        <v>#REF!</v>
      </c>
    </row>
    <row r="58" spans="1:2" x14ac:dyDescent="0.2">
      <c r="A58" s="31" t="e">
        <f t="shared" si="0"/>
        <v>#REF!</v>
      </c>
      <c r="B58" s="32" t="e">
        <f>'Financial Recast'!#REF!</f>
        <v>#REF!</v>
      </c>
    </row>
    <row r="59" spans="1:2" x14ac:dyDescent="0.2">
      <c r="A59" s="17" t="e">
        <f t="shared" si="0"/>
        <v>#REF!</v>
      </c>
      <c r="B59" s="18" t="e">
        <f>'Financial Recast'!#REF!</f>
        <v>#REF!</v>
      </c>
    </row>
    <row r="60" spans="1:2" x14ac:dyDescent="0.2">
      <c r="B60" s="20"/>
    </row>
    <row r="61" spans="1:2" ht="15.75" x14ac:dyDescent="0.25">
      <c r="A61" s="29" t="s">
        <v>15</v>
      </c>
      <c r="B61" s="28" t="e">
        <f>'Financial Recast'!#REF!</f>
        <v>#REF!</v>
      </c>
    </row>
    <row r="62" spans="1:2" ht="15" x14ac:dyDescent="0.25">
      <c r="A62" s="21"/>
      <c r="B62" s="22"/>
    </row>
    <row r="63" spans="1:2" x14ac:dyDescent="0.2">
      <c r="A63" s="100" t="s">
        <v>16</v>
      </c>
      <c r="B63" s="100"/>
    </row>
    <row r="64" spans="1:2" x14ac:dyDescent="0.2">
      <c r="B64" s="20"/>
    </row>
    <row r="65" spans="1:2" ht="15.75" x14ac:dyDescent="0.25">
      <c r="A65" s="34" t="s">
        <v>18</v>
      </c>
      <c r="B65" s="26" t="e">
        <f>'Financial Recast'!#REF!</f>
        <v>#REF!</v>
      </c>
    </row>
    <row r="66" spans="1:2" ht="18" x14ac:dyDescent="0.25">
      <c r="B66" s="14"/>
    </row>
    <row r="68" spans="1:2" ht="18" x14ac:dyDescent="0.25">
      <c r="A68" s="13" t="s">
        <v>9</v>
      </c>
      <c r="B68" s="14" t="e">
        <f>'Financial Recast'!#REF!</f>
        <v>#REF!</v>
      </c>
    </row>
    <row r="69" spans="1:2" x14ac:dyDescent="0.2">
      <c r="B69" s="15"/>
    </row>
    <row r="70" spans="1:2" ht="15.75" x14ac:dyDescent="0.25">
      <c r="A70" s="25" t="s">
        <v>10</v>
      </c>
      <c r="B70" s="26" t="e">
        <f>'Financial Recast'!#REF!</f>
        <v>#REF!</v>
      </c>
    </row>
    <row r="71" spans="1:2" ht="15" x14ac:dyDescent="0.2">
      <c r="A71" s="27"/>
      <c r="B71" s="28"/>
    </row>
    <row r="72" spans="1:2" ht="15.75" x14ac:dyDescent="0.25">
      <c r="A72" s="25" t="s">
        <v>11</v>
      </c>
      <c r="B72" s="26" t="e">
        <f>'Financial Recast'!#REF!</f>
        <v>#REF!</v>
      </c>
    </row>
    <row r="74" spans="1:2" ht="15.75" x14ac:dyDescent="0.25">
      <c r="A74" s="30" t="s">
        <v>12</v>
      </c>
    </row>
    <row r="75" spans="1:2" ht="15" x14ac:dyDescent="0.25">
      <c r="A75" s="16" t="s">
        <v>13</v>
      </c>
      <c r="B75" s="16" t="s">
        <v>14</v>
      </c>
    </row>
    <row r="76" spans="1:2" x14ac:dyDescent="0.2">
      <c r="A76" s="31" t="str">
        <f t="shared" ref="A76:A91" si="1">A44</f>
        <v>Compensation to Owner</v>
      </c>
      <c r="B76" s="32" t="e">
        <f>'Financial Recast'!#REF!</f>
        <v>#REF!</v>
      </c>
    </row>
    <row r="77" spans="1:2" x14ac:dyDescent="0.2">
      <c r="A77" s="17" t="e">
        <f t="shared" si="1"/>
        <v>#REF!</v>
      </c>
      <c r="B77" s="18" t="e">
        <f>'Financial Recast'!#REF!</f>
        <v>#REF!</v>
      </c>
    </row>
    <row r="78" spans="1:2" x14ac:dyDescent="0.2">
      <c r="A78" s="31" t="str">
        <f t="shared" si="1"/>
        <v>11% Tax on total W2 Salaries</v>
      </c>
      <c r="B78" s="32" t="e">
        <f>'Financial Recast'!#REF!</f>
        <v>#REF!</v>
      </c>
    </row>
    <row r="79" spans="1:2" x14ac:dyDescent="0.2">
      <c r="A79" s="17" t="str">
        <f t="shared" si="1"/>
        <v>Depreciation</v>
      </c>
      <c r="B79" s="18" t="e">
        <f>'Financial Recast'!#REF!</f>
        <v>#REF!</v>
      </c>
    </row>
    <row r="80" spans="1:2" x14ac:dyDescent="0.2">
      <c r="A80" s="31" t="str">
        <f t="shared" si="1"/>
        <v>Interest</v>
      </c>
      <c r="B80" s="32" t="e">
        <f>'Financial Recast'!#REF!</f>
        <v>#REF!</v>
      </c>
    </row>
    <row r="81" spans="1:2" x14ac:dyDescent="0.2">
      <c r="A81" s="17" t="e">
        <f t="shared" si="1"/>
        <v>#REF!</v>
      </c>
      <c r="B81" s="18" t="e">
        <f>'Financial Recast'!#REF!</f>
        <v>#REF!</v>
      </c>
    </row>
    <row r="82" spans="1:2" x14ac:dyDescent="0.2">
      <c r="A82" s="31" t="e">
        <f t="shared" si="1"/>
        <v>#REF!</v>
      </c>
      <c r="B82" s="32" t="e">
        <f>'Financial Recast'!#REF!</f>
        <v>#REF!</v>
      </c>
    </row>
    <row r="83" spans="1:2" x14ac:dyDescent="0.2">
      <c r="A83" s="17" t="e">
        <f t="shared" si="1"/>
        <v>#REF!</v>
      </c>
      <c r="B83" s="18" t="e">
        <f>'Financial Recast'!#REF!</f>
        <v>#REF!</v>
      </c>
    </row>
    <row r="84" spans="1:2" x14ac:dyDescent="0.2">
      <c r="A84" s="31" t="e">
        <f t="shared" si="1"/>
        <v>#REF!</v>
      </c>
      <c r="B84" s="32" t="e">
        <f>'Financial Recast'!#REF!</f>
        <v>#REF!</v>
      </c>
    </row>
    <row r="85" spans="1:2" x14ac:dyDescent="0.2">
      <c r="A85" s="17" t="e">
        <f t="shared" si="1"/>
        <v>#REF!</v>
      </c>
      <c r="B85" s="18" t="e">
        <f>'Financial Recast'!#REF!</f>
        <v>#REF!</v>
      </c>
    </row>
    <row r="86" spans="1:2" x14ac:dyDescent="0.2">
      <c r="A86" s="31" t="e">
        <f t="shared" si="1"/>
        <v>#REF!</v>
      </c>
      <c r="B86" s="32" t="e">
        <f>'Financial Recast'!#REF!</f>
        <v>#REF!</v>
      </c>
    </row>
    <row r="87" spans="1:2" x14ac:dyDescent="0.2">
      <c r="A87" s="17" t="e">
        <f t="shared" si="1"/>
        <v>#REF!</v>
      </c>
      <c r="B87" s="18" t="e">
        <f>'Financial Recast'!#REF!</f>
        <v>#REF!</v>
      </c>
    </row>
    <row r="88" spans="1:2" x14ac:dyDescent="0.2">
      <c r="A88" s="31" t="e">
        <f t="shared" si="1"/>
        <v>#REF!</v>
      </c>
      <c r="B88" s="32" t="e">
        <f>'Financial Recast'!#REF!</f>
        <v>#REF!</v>
      </c>
    </row>
    <row r="89" spans="1:2" x14ac:dyDescent="0.2">
      <c r="A89" s="17" t="e">
        <f t="shared" si="1"/>
        <v>#REF!</v>
      </c>
      <c r="B89" s="18" t="e">
        <f>'Financial Recast'!#REF!</f>
        <v>#REF!</v>
      </c>
    </row>
    <row r="90" spans="1:2" x14ac:dyDescent="0.2">
      <c r="A90" s="31" t="e">
        <f t="shared" si="1"/>
        <v>#REF!</v>
      </c>
      <c r="B90" s="32" t="e">
        <f>'Financial Recast'!#REF!</f>
        <v>#REF!</v>
      </c>
    </row>
    <row r="91" spans="1:2" x14ac:dyDescent="0.2">
      <c r="A91" s="17" t="e">
        <f t="shared" si="1"/>
        <v>#REF!</v>
      </c>
      <c r="B91" s="18" t="e">
        <f>'Financial Recast'!#REF!</f>
        <v>#REF!</v>
      </c>
    </row>
    <row r="92" spans="1:2" x14ac:dyDescent="0.2">
      <c r="B92" s="20"/>
    </row>
    <row r="93" spans="1:2" ht="15.75" x14ac:dyDescent="0.25">
      <c r="A93" s="29" t="s">
        <v>15</v>
      </c>
      <c r="B93" s="28" t="e">
        <f>'Financial Recast'!#REF!</f>
        <v>#REF!</v>
      </c>
    </row>
    <row r="94" spans="1:2" ht="15" x14ac:dyDescent="0.25">
      <c r="A94" s="21"/>
      <c r="B94" s="22"/>
    </row>
    <row r="95" spans="1:2" x14ac:dyDescent="0.2">
      <c r="A95" s="100" t="s">
        <v>16</v>
      </c>
      <c r="B95" s="100"/>
    </row>
    <row r="96" spans="1:2" x14ac:dyDescent="0.2">
      <c r="B96" s="20"/>
    </row>
    <row r="97" spans="1:2" ht="15.75" x14ac:dyDescent="0.25">
      <c r="A97" s="34" t="s">
        <v>18</v>
      </c>
      <c r="B97" s="26" t="e">
        <f>'Financial Recast'!#REF!</f>
        <v>#REF!</v>
      </c>
    </row>
    <row r="98" spans="1:2" ht="18" x14ac:dyDescent="0.25">
      <c r="B98" s="14"/>
    </row>
    <row r="100" spans="1:2" ht="18" x14ac:dyDescent="0.25">
      <c r="A100" s="13" t="s">
        <v>9</v>
      </c>
      <c r="B100" s="14" t="e">
        <f>'Financial Recast'!#REF!</f>
        <v>#REF!</v>
      </c>
    </row>
    <row r="101" spans="1:2" x14ac:dyDescent="0.2">
      <c r="B101" s="15"/>
    </row>
    <row r="102" spans="1:2" ht="15.75" x14ac:dyDescent="0.25">
      <c r="A102" s="25" t="s">
        <v>10</v>
      </c>
      <c r="B102" s="26" t="e">
        <f>'Financial Recast'!#REF!</f>
        <v>#REF!</v>
      </c>
    </row>
    <row r="103" spans="1:2" ht="15" x14ac:dyDescent="0.2">
      <c r="A103" s="27"/>
      <c r="B103" s="28"/>
    </row>
    <row r="104" spans="1:2" ht="15.75" x14ac:dyDescent="0.25">
      <c r="A104" s="25" t="s">
        <v>11</v>
      </c>
      <c r="B104" s="26" t="e">
        <f>'Financial Recast'!#REF!</f>
        <v>#REF!</v>
      </c>
    </row>
    <row r="105" spans="1:2" x14ac:dyDescent="0.2">
      <c r="A105" s="35"/>
      <c r="B105" s="35"/>
    </row>
    <row r="106" spans="1:2" ht="15.75" x14ac:dyDescent="0.25">
      <c r="A106" s="30" t="s">
        <v>12</v>
      </c>
      <c r="B106" s="35"/>
    </row>
    <row r="107" spans="1:2" ht="15" x14ac:dyDescent="0.25">
      <c r="A107" s="16" t="s">
        <v>13</v>
      </c>
      <c r="B107" s="16" t="s">
        <v>14</v>
      </c>
    </row>
    <row r="108" spans="1:2" x14ac:dyDescent="0.2">
      <c r="A108" s="31" t="str">
        <f t="shared" ref="A108:A123" si="2">A76</f>
        <v>Compensation to Owner</v>
      </c>
      <c r="B108" s="32" t="e">
        <f>'Financial Recast'!#REF!</f>
        <v>#REF!</v>
      </c>
    </row>
    <row r="109" spans="1:2" x14ac:dyDescent="0.2">
      <c r="A109" s="17" t="e">
        <f t="shared" si="2"/>
        <v>#REF!</v>
      </c>
      <c r="B109" s="18" t="e">
        <f>'Financial Recast'!#REF!</f>
        <v>#REF!</v>
      </c>
    </row>
    <row r="110" spans="1:2" x14ac:dyDescent="0.2">
      <c r="A110" s="31" t="str">
        <f t="shared" si="2"/>
        <v>11% Tax on total W2 Salaries</v>
      </c>
      <c r="B110" s="32" t="e">
        <f>'Financial Recast'!#REF!</f>
        <v>#REF!</v>
      </c>
    </row>
    <row r="111" spans="1:2" x14ac:dyDescent="0.2">
      <c r="A111" s="17" t="str">
        <f t="shared" si="2"/>
        <v>Depreciation</v>
      </c>
      <c r="B111" s="18" t="e">
        <f>'Financial Recast'!#REF!</f>
        <v>#REF!</v>
      </c>
    </row>
    <row r="112" spans="1:2" x14ac:dyDescent="0.2">
      <c r="A112" s="31" t="str">
        <f t="shared" si="2"/>
        <v>Interest</v>
      </c>
      <c r="B112" s="32" t="e">
        <f>'Financial Recast'!#REF!</f>
        <v>#REF!</v>
      </c>
    </row>
    <row r="113" spans="1:2" x14ac:dyDescent="0.2">
      <c r="A113" s="17" t="e">
        <f t="shared" si="2"/>
        <v>#REF!</v>
      </c>
      <c r="B113" s="18" t="e">
        <f>'Financial Recast'!#REF!</f>
        <v>#REF!</v>
      </c>
    </row>
    <row r="114" spans="1:2" x14ac:dyDescent="0.2">
      <c r="A114" s="31" t="e">
        <f t="shared" si="2"/>
        <v>#REF!</v>
      </c>
      <c r="B114" s="32" t="e">
        <f>'Financial Recast'!#REF!</f>
        <v>#REF!</v>
      </c>
    </row>
    <row r="115" spans="1:2" x14ac:dyDescent="0.2">
      <c r="A115" s="17" t="e">
        <f t="shared" si="2"/>
        <v>#REF!</v>
      </c>
      <c r="B115" s="18" t="e">
        <f>'Financial Recast'!#REF!</f>
        <v>#REF!</v>
      </c>
    </row>
    <row r="116" spans="1:2" x14ac:dyDescent="0.2">
      <c r="A116" s="31" t="e">
        <f t="shared" si="2"/>
        <v>#REF!</v>
      </c>
      <c r="B116" s="32" t="e">
        <f>'Financial Recast'!#REF!</f>
        <v>#REF!</v>
      </c>
    </row>
    <row r="117" spans="1:2" x14ac:dyDescent="0.2">
      <c r="A117" s="17" t="e">
        <f t="shared" si="2"/>
        <v>#REF!</v>
      </c>
      <c r="B117" s="18" t="e">
        <f>'Financial Recast'!#REF!</f>
        <v>#REF!</v>
      </c>
    </row>
    <row r="118" spans="1:2" x14ac:dyDescent="0.2">
      <c r="A118" s="31" t="e">
        <f t="shared" si="2"/>
        <v>#REF!</v>
      </c>
      <c r="B118" s="32" t="e">
        <f>'Financial Recast'!#REF!</f>
        <v>#REF!</v>
      </c>
    </row>
    <row r="119" spans="1:2" x14ac:dyDescent="0.2">
      <c r="A119" s="17" t="e">
        <f t="shared" si="2"/>
        <v>#REF!</v>
      </c>
      <c r="B119" s="18" t="e">
        <f>'Financial Recast'!#REF!</f>
        <v>#REF!</v>
      </c>
    </row>
    <row r="120" spans="1:2" x14ac:dyDescent="0.2">
      <c r="A120" s="31" t="e">
        <f t="shared" si="2"/>
        <v>#REF!</v>
      </c>
      <c r="B120" s="32" t="e">
        <f>'Financial Recast'!#REF!</f>
        <v>#REF!</v>
      </c>
    </row>
    <row r="121" spans="1:2" x14ac:dyDescent="0.2">
      <c r="A121" s="17" t="e">
        <f t="shared" si="2"/>
        <v>#REF!</v>
      </c>
      <c r="B121" s="18" t="e">
        <f>'Financial Recast'!#REF!</f>
        <v>#REF!</v>
      </c>
    </row>
    <row r="122" spans="1:2" x14ac:dyDescent="0.2">
      <c r="A122" s="31" t="e">
        <f t="shared" si="2"/>
        <v>#REF!</v>
      </c>
      <c r="B122" s="32" t="e">
        <f>'Financial Recast'!#REF!</f>
        <v>#REF!</v>
      </c>
    </row>
    <row r="123" spans="1:2" x14ac:dyDescent="0.2">
      <c r="A123" s="17" t="e">
        <f t="shared" si="2"/>
        <v>#REF!</v>
      </c>
      <c r="B123" s="18" t="e">
        <f>'Financial Recast'!#REF!</f>
        <v>#REF!</v>
      </c>
    </row>
    <row r="124" spans="1:2" x14ac:dyDescent="0.2">
      <c r="B124" s="20"/>
    </row>
    <row r="125" spans="1:2" ht="15.75" x14ac:dyDescent="0.25">
      <c r="A125" s="29" t="s">
        <v>15</v>
      </c>
      <c r="B125" s="28" t="e">
        <f>'Financial Recast'!#REF!</f>
        <v>#REF!</v>
      </c>
    </row>
    <row r="126" spans="1:2" ht="15" x14ac:dyDescent="0.25">
      <c r="A126" s="21"/>
      <c r="B126" s="22"/>
    </row>
    <row r="127" spans="1:2" x14ac:dyDescent="0.2">
      <c r="A127" s="100" t="s">
        <v>16</v>
      </c>
      <c r="B127" s="100"/>
    </row>
    <row r="128" spans="1:2" x14ac:dyDescent="0.2">
      <c r="B128" s="20"/>
    </row>
    <row r="129" spans="1:2" ht="15.75" x14ac:dyDescent="0.25">
      <c r="A129" s="23" t="s">
        <v>18</v>
      </c>
      <c r="B129" s="24" t="e">
        <f>'Financial Recast'!#REF!</f>
        <v>#REF!</v>
      </c>
    </row>
    <row r="130" spans="1:2" ht="18" x14ac:dyDescent="0.25">
      <c r="B130" s="14"/>
    </row>
  </sheetData>
  <mergeCells count="5">
    <mergeCell ref="A127:B127"/>
    <mergeCell ref="A8:B8"/>
    <mergeCell ref="A31:B31"/>
    <mergeCell ref="A63:B63"/>
    <mergeCell ref="A95:B95"/>
  </mergeCells>
  <printOptions horizontalCentered="1" verticalCentered="1"/>
  <pageMargins left="0.7" right="0.7" top="0.75" bottom="0.75" header="0.3" footer="0.3"/>
  <pageSetup orientation="portrait" r:id="rId1"/>
  <headerFooter>
    <oddHeader>&amp;C&amp;"Arial,Bold"&amp;K55274ESeller's Discretionary Cash Flow Determination</oddHeader>
    <oddFooter>&amp;R&amp;"-,Italic"&amp;P of &amp;N</oddFooter>
  </headerFooter>
  <rowBreaks count="3" manualBreakCount="3">
    <brk id="34" max="16383" man="1"/>
    <brk id="66" max="1" man="1"/>
    <brk id="9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Recast</vt:lpstr>
      <vt:lpstr>Explanation by Year</vt:lpstr>
      <vt:lpstr>'Explanation by Year'!Print_Area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Rand</dc:creator>
  <cp:lastModifiedBy>Jared Olson</cp:lastModifiedBy>
  <cp:lastPrinted>2025-03-20T19:15:38Z</cp:lastPrinted>
  <dcterms:created xsi:type="dcterms:W3CDTF">2011-01-04T22:44:45Z</dcterms:created>
  <dcterms:modified xsi:type="dcterms:W3CDTF">2025-03-20T19:22:04Z</dcterms:modified>
</cp:coreProperties>
</file>