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P:\7. LISTINGS - VOLANO\AGE_Agriculture, Geo, Environmental\McLean Environmental - AGE011\Deal Room\I. Business Introductory Information\"/>
    </mc:Choice>
  </mc:AlternateContent>
  <xr:revisionPtr revIDLastSave="0" documentId="13_ncr:1_{839C33E3-BDB2-4103-9BCA-7AAFD5A00549}" xr6:coauthVersionLast="47" xr6:coauthVersionMax="47" xr10:uidLastSave="{00000000-0000-0000-0000-000000000000}"/>
  <bookViews>
    <workbookView xWindow="28680" yWindow="-60" windowWidth="29040" windowHeight="15990" xr2:uid="{00000000-000D-0000-FFFF-FFFF00000000}"/>
  </bookViews>
  <sheets>
    <sheet name="Financial Recast" sheetId="1" r:id="rId1"/>
    <sheet name="Explanation by Year" sheetId="2" state="hidden" r:id="rId2"/>
  </sheets>
  <definedNames>
    <definedName name="_xlnm.Print_Area" localSheetId="1">'Explanation by Year'!$A$1:$B$130</definedName>
  </definedNames>
  <calcPr calcId="191029" concurrentCalc="0"/>
</workbook>
</file>

<file path=xl/calcChain.xml><?xml version="1.0" encoding="utf-8"?>
<calcChain xmlns="http://schemas.openxmlformats.org/spreadsheetml/2006/main">
  <c r="B28" i="1" l="1"/>
  <c r="B26" i="1"/>
  <c r="B29" i="1"/>
  <c r="B30" i="1"/>
  <c r="C26" i="1"/>
  <c r="C28" i="1"/>
  <c r="C29" i="1"/>
  <c r="G26" i="1"/>
  <c r="F26" i="1"/>
  <c r="E26" i="1"/>
  <c r="E28" i="1"/>
  <c r="D26" i="1"/>
  <c r="D28" i="1"/>
  <c r="D29" i="1"/>
  <c r="E29" i="1"/>
  <c r="F28" i="1"/>
  <c r="F29" i="1"/>
  <c r="G28" i="1"/>
  <c r="G29" i="1"/>
  <c r="B125" i="2"/>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c r="A85" i="2"/>
  <c r="A117" i="2"/>
  <c r="A13" i="2"/>
  <c r="A45" i="2"/>
  <c r="A77" i="2"/>
  <c r="A109" i="2"/>
  <c r="A14" i="2"/>
  <c r="A46" i="2"/>
  <c r="A78" i="2"/>
  <c r="A110" i="2"/>
  <c r="A15" i="2"/>
  <c r="A47" i="2"/>
  <c r="A79" i="2"/>
  <c r="A111" i="2"/>
  <c r="A16" i="2"/>
  <c r="A48" i="2"/>
  <c r="A80" i="2"/>
  <c r="A112" i="2"/>
  <c r="A17" i="2"/>
  <c r="A49" i="2"/>
  <c r="A81" i="2"/>
  <c r="A113" i="2"/>
  <c r="A18" i="2"/>
  <c r="A50" i="2"/>
  <c r="A82" i="2"/>
  <c r="A114" i="2"/>
  <c r="A19" i="2"/>
  <c r="A51" i="2"/>
  <c r="A83" i="2"/>
  <c r="A115" i="2"/>
  <c r="A20" i="2"/>
  <c r="A52" i="2"/>
  <c r="A84" i="2"/>
  <c r="A116" i="2"/>
  <c r="A22" i="2"/>
  <c r="A54" i="2"/>
  <c r="A86" i="2"/>
  <c r="A118" i="2"/>
  <c r="A23" i="2"/>
  <c r="A55" i="2"/>
  <c r="A87" i="2"/>
  <c r="A119" i="2"/>
  <c r="A24" i="2"/>
  <c r="A56" i="2"/>
  <c r="A88" i="2"/>
  <c r="A120" i="2"/>
  <c r="A25" i="2"/>
  <c r="A57" i="2"/>
  <c r="A89" i="2"/>
  <c r="A121" i="2"/>
  <c r="A26" i="2"/>
  <c r="A58" i="2"/>
  <c r="A90" i="2"/>
  <c r="A122" i="2"/>
  <c r="A27" i="2"/>
  <c r="A59" i="2"/>
  <c r="A91" i="2"/>
  <c r="A123" i="2"/>
  <c r="A12" i="2"/>
  <c r="A44" i="2"/>
  <c r="A76" i="2"/>
  <c r="A108" i="2"/>
  <c r="B14" i="2"/>
  <c r="B78" i="2"/>
  <c r="B46" i="2"/>
  <c r="B110" i="2"/>
  <c r="B29" i="2"/>
  <c r="B129" i="2"/>
  <c r="B61" i="2"/>
  <c r="B93" i="2"/>
  <c r="B65" i="2"/>
  <c r="B33" i="2"/>
  <c r="B97" i="2"/>
</calcChain>
</file>

<file path=xl/sharedStrings.xml><?xml version="1.0" encoding="utf-8"?>
<sst xmlns="http://schemas.openxmlformats.org/spreadsheetml/2006/main" count="76" uniqueCount="45">
  <si>
    <t>TOTAL ADDBACKS:</t>
  </si>
  <si>
    <t>GROSS SALES</t>
  </si>
  <si>
    <t>Description of Financial Statement</t>
  </si>
  <si>
    <t>Interest</t>
  </si>
  <si>
    <t>Notes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</si>
  <si>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</si>
  <si>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</si>
  <si>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</si>
  <si>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</si>
  <si>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</si>
  <si>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</si>
  <si>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</si>
  <si>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</si>
  <si>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</si>
  <si>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</si>
  <si>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</si>
  <si>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</si>
  <si>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</si>
  <si>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</si>
  <si>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Cash Flow Analysis</t>
  </si>
  <si>
    <t>Amortization</t>
  </si>
  <si>
    <t>Interest on Long Term Debt</t>
  </si>
  <si>
    <t>Management Salaries</t>
  </si>
  <si>
    <t>FYE 2020</t>
  </si>
  <si>
    <t>FYE 2019</t>
  </si>
  <si>
    <t>FYE 2022</t>
  </si>
  <si>
    <t>FYE 2021</t>
  </si>
  <si>
    <t>Travel</t>
  </si>
  <si>
    <t>Employee Benefit Program</t>
  </si>
  <si>
    <t>$14,000/year</t>
  </si>
  <si>
    <t>Income Statement</t>
  </si>
  <si>
    <t xml:space="preserve">Owners - Fuel, license. Maintenance, insurance, etc. </t>
  </si>
  <si>
    <t>25% Personal</t>
  </si>
  <si>
    <t>$600/month - cell &amp; home internet</t>
  </si>
  <si>
    <t>October 1st - September 30= Fiscal Year</t>
  </si>
  <si>
    <t>Passive Owners/ Included in Direct  Wage Line item</t>
  </si>
  <si>
    <t>Personal IT</t>
  </si>
  <si>
    <t>1 Vehicle</t>
  </si>
  <si>
    <t>FYE 2023</t>
  </si>
  <si>
    <t>Annualized</t>
  </si>
  <si>
    <t>Dividends</t>
  </si>
  <si>
    <t>2021 Low due to COVID</t>
  </si>
  <si>
    <t>FYE 2024</t>
  </si>
  <si>
    <t>Income Statement
Oct 2023 - March 2024</t>
  </si>
  <si>
    <t>Donations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</si>
</sst>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34"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
      <b/>
      <sz val="8"/>
      <name val="Arial"/>
      <family val="2"/>
    </font>
    <font>
      <sz val="8"/>
      <name val="Arial"/>
      <family val="2"/>
    </font>
    <font>
      <b/>
      <i/>
      <sz val="9"/>
      <name val="Arial"/>
      <family val="2"/>
    </font>
    <font>
      <b/>
      <sz val="16"/>
      <color theme="1"/>
      <name val="Arial"/>
      <family val="2"/>
    </font>
    <font>
      <b/>
      <i/>
      <sz val="12"/>
      <color rgb="FF55274E"/>
      <name val="Arial"/>
      <family val="2"/>
    </font>
    <font>
      <b/>
      <i/>
      <sz val="12"/>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theme="0"/>
        <bgColor indexed="64"/>
      </patternFill>
    </fill>
  </fills>
  <borders count="5">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164" fontId="5" fillId="2" borderId="3" xfId="0" applyNumberFormat="1" applyFont="1" applyFill="1" applyBorder="1" applyAlignment="1">
      <alignment horizontal="center"/>
    </xf>
    <xf numFmtId="42" fontId="8" fillId="3" borderId="3" xfId="1" applyNumberFormat="1" applyFont="1" applyFill="1" applyBorder="1"/>
    <xf numFmtId="42" fontId="8" fillId="3" borderId="3" xfId="0" applyNumberFormat="1" applyFont="1" applyFill="1" applyBorder="1"/>
    <xf numFmtId="42" fontId="4" fillId="3" borderId="3" xfId="1" applyNumberFormat="1" applyFont="1" applyFill="1" applyBorder="1"/>
    <xf numFmtId="0" fontId="13" fillId="0" borderId="0" xfId="0" applyFont="1" applyAlignment="1">
      <alignment horizontal="left"/>
    </xf>
    <xf numFmtId="0" fontId="14" fillId="0" borderId="0" xfId="0" applyFont="1" applyAlignment="1">
      <alignment horizontal="left" indent="8"/>
    </xf>
    <xf numFmtId="0" fontId="14" fillId="0" borderId="0" xfId="0" applyFont="1" applyAlignment="1">
      <alignment horizontal="center"/>
    </xf>
    <xf numFmtId="0" fontId="2" fillId="0" borderId="0" xfId="0" applyFont="1" applyAlignment="1">
      <alignment horizontal="left"/>
    </xf>
    <xf numFmtId="0" fontId="15"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6" fillId="0" borderId="0" xfId="0" applyFont="1"/>
    <xf numFmtId="42" fontId="17" fillId="0" borderId="0" xfId="0" applyNumberFormat="1" applyFont="1"/>
    <xf numFmtId="0" fontId="18" fillId="0" borderId="0" xfId="0" applyFont="1" applyAlignment="1">
      <alignment wrapText="1"/>
    </xf>
    <xf numFmtId="42" fontId="18" fillId="0" borderId="0" xfId="0" applyNumberFormat="1" applyFont="1"/>
    <xf numFmtId="0" fontId="19" fillId="0" borderId="0" xfId="0" applyFont="1" applyAlignment="1">
      <alignment horizontal="left" indent="8"/>
    </xf>
    <xf numFmtId="42" fontId="19" fillId="0" borderId="0" xfId="0" applyNumberFormat="1" applyFont="1"/>
    <xf numFmtId="0" fontId="20" fillId="0" borderId="0" xfId="0" applyFont="1"/>
    <xf numFmtId="42" fontId="20" fillId="0" borderId="0" xfId="0" applyNumberFormat="1" applyFont="1"/>
    <xf numFmtId="0" fontId="19" fillId="0" borderId="0" xfId="0" applyFont="1"/>
    <xf numFmtId="0" fontId="21"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9" fillId="0" borderId="0" xfId="0" applyFont="1" applyAlignment="1">
      <alignment wrapText="1"/>
    </xf>
    <xf numFmtId="0" fontId="23" fillId="0" borderId="0" xfId="0" applyFont="1"/>
    <xf numFmtId="5" fontId="24" fillId="3" borderId="3" xfId="0" applyNumberFormat="1" applyFont="1" applyFill="1" applyBorder="1" applyAlignment="1">
      <alignment horizontal="left" wrapText="1"/>
    </xf>
    <xf numFmtId="5" fontId="24" fillId="3" borderId="3" xfId="0" applyNumberFormat="1" applyFont="1" applyFill="1" applyBorder="1" applyAlignment="1">
      <alignment horizontal="left"/>
    </xf>
    <xf numFmtId="0" fontId="4" fillId="3" borderId="3" xfId="0" applyFont="1" applyFill="1" applyBorder="1" applyAlignment="1">
      <alignment horizontal="right" wrapText="1"/>
    </xf>
    <xf numFmtId="0" fontId="26" fillId="0" borderId="3" xfId="0" applyFont="1" applyBorder="1" applyAlignment="1">
      <alignment horizontal="right" wrapText="1"/>
    </xf>
    <xf numFmtId="0" fontId="27" fillId="3" borderId="3" xfId="0" applyFont="1" applyFill="1" applyBorder="1" applyAlignment="1">
      <alignment horizontal="right" wrapText="1"/>
    </xf>
    <xf numFmtId="0" fontId="19" fillId="3" borderId="3" xfId="0" applyFont="1" applyFill="1" applyBorder="1" applyAlignment="1">
      <alignment horizontal="right" wrapText="1"/>
    </xf>
    <xf numFmtId="0" fontId="11" fillId="3" borderId="3" xfId="0" applyFont="1" applyFill="1" applyBorder="1" applyAlignment="1">
      <alignment horizontal="right" wrapText="1"/>
    </xf>
    <xf numFmtId="42" fontId="6" fillId="3" borderId="3" xfId="1" applyNumberFormat="1" applyFont="1" applyFill="1" applyBorder="1"/>
    <xf numFmtId="0" fontId="27" fillId="0" borderId="3" xfId="0" applyFont="1" applyBorder="1" applyAlignment="1">
      <alignment horizontal="right" wrapText="1"/>
    </xf>
    <xf numFmtId="42" fontId="8" fillId="0" borderId="3" xfId="1" applyNumberFormat="1" applyFont="1" applyFill="1" applyBorder="1"/>
    <xf numFmtId="0" fontId="12" fillId="0" borderId="3" xfId="0" applyFont="1" applyBorder="1" applyAlignment="1">
      <alignment horizontal="right" wrapText="1"/>
    </xf>
    <xf numFmtId="0" fontId="3" fillId="0" borderId="3" xfId="0" applyFont="1" applyBorder="1" applyAlignment="1">
      <alignment horizontal="right" wrapText="1"/>
    </xf>
    <xf numFmtId="0" fontId="4" fillId="0" borderId="3" xfId="0" applyFont="1" applyBorder="1" applyAlignment="1">
      <alignment horizontal="right" wrapText="1"/>
    </xf>
    <xf numFmtId="42" fontId="8" fillId="0" borderId="3" xfId="0" applyNumberFormat="1" applyFont="1" applyBorder="1" applyAlignment="1">
      <alignment horizontal="right" wrapText="1"/>
    </xf>
    <xf numFmtId="5" fontId="24" fillId="0" borderId="3" xfId="0" applyNumberFormat="1" applyFont="1" applyBorder="1" applyAlignment="1">
      <alignment horizontal="left"/>
    </xf>
    <xf numFmtId="9" fontId="8" fillId="0" borderId="3" xfId="2" applyFont="1" applyFill="1" applyBorder="1" applyAlignment="1">
      <alignment horizontal="right" wrapText="1"/>
    </xf>
    <xf numFmtId="0" fontId="6" fillId="0" borderId="3" xfId="0" applyFont="1" applyBorder="1" applyAlignment="1">
      <alignment horizontal="right" wrapText="1"/>
    </xf>
    <xf numFmtId="42" fontId="8" fillId="4" borderId="3" xfId="1" applyNumberFormat="1" applyFont="1" applyFill="1" applyBorder="1"/>
    <xf numFmtId="164" fontId="25" fillId="4" borderId="3" xfId="0" applyNumberFormat="1" applyFont="1" applyFill="1" applyBorder="1" applyAlignment="1">
      <alignment horizontal="right"/>
    </xf>
    <xf numFmtId="42" fontId="13" fillId="0" borderId="0" xfId="0" applyNumberFormat="1" applyFont="1" applyAlignment="1">
      <alignment horizontal="left"/>
    </xf>
    <xf numFmtId="0" fontId="10" fillId="0" borderId="4" xfId="0" applyFont="1" applyBorder="1"/>
    <xf numFmtId="5" fontId="28" fillId="3" borderId="3" xfId="0" applyNumberFormat="1" applyFont="1" applyFill="1" applyBorder="1" applyAlignment="1">
      <alignment horizontal="left" wrapText="1"/>
    </xf>
    <xf numFmtId="5" fontId="29" fillId="0" borderId="3" xfId="0" applyNumberFormat="1" applyFont="1" applyBorder="1" applyAlignment="1">
      <alignment horizontal="left" wrapText="1"/>
    </xf>
    <xf numFmtId="5" fontId="29" fillId="3" borderId="3" xfId="0" applyNumberFormat="1" applyFont="1" applyFill="1" applyBorder="1" applyAlignment="1">
      <alignment horizontal="left" wrapText="1"/>
    </xf>
    <xf numFmtId="42" fontId="30" fillId="3" borderId="3" xfId="1" applyNumberFormat="1" applyFont="1" applyFill="1" applyBorder="1"/>
    <xf numFmtId="0" fontId="32" fillId="3" borderId="3" xfId="0" applyFont="1" applyFill="1" applyBorder="1" applyAlignment="1">
      <alignment horizontal="right" wrapText="1"/>
    </xf>
    <xf numFmtId="42" fontId="33" fillId="3" borderId="3" xfId="1" applyNumberFormat="1" applyFont="1" applyFill="1" applyBorder="1"/>
    <xf numFmtId="0" fontId="3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wrapText="1"/>
    </xf>
    <xf numFmtId="0" fontId="22"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H61"/>
  <sheetViews>
    <sheetView showGridLines="0" tabSelected="1" view="pageLayout" topLeftCell="A7" zoomScale="80" zoomScaleNormal="110" zoomScalePageLayoutView="80" workbookViewId="0">
      <selection activeCell="B35" sqref="B35"/>
    </sheetView>
  </sheetViews>
  <sheetFormatPr defaultRowHeight="14.25" x14ac:dyDescent="0.2"/>
  <cols>
    <col min="1" max="1" width="25.140625" style="1" customWidth="1"/>
    <col min="2" max="6" width="21.28515625" style="1" customWidth="1"/>
    <col min="7" max="7" width="18.28515625" style="1" customWidth="1"/>
    <col min="8" max="8" width="35.5703125" style="1" customWidth="1"/>
    <col min="9" max="16384" width="9.140625" style="1"/>
  </cols>
  <sheetData>
    <row r="6" spans="1:8" ht="32.25" customHeight="1" x14ac:dyDescent="0.4">
      <c r="E6" s="55"/>
    </row>
    <row r="7" spans="1:8" ht="26.25" x14ac:dyDescent="0.4">
      <c r="D7" s="55" t="s">
        <v>19</v>
      </c>
      <c r="F7" s="55"/>
      <c r="G7" s="55"/>
      <c r="H7" s="55"/>
    </row>
    <row r="8" spans="1:8" ht="31.5" x14ac:dyDescent="0.25">
      <c r="A8" s="38" t="s">
        <v>2</v>
      </c>
      <c r="B8" s="2" t="s">
        <v>43</v>
      </c>
      <c r="C8" s="2" t="s">
        <v>30</v>
      </c>
      <c r="D8" s="2" t="s">
        <v>30</v>
      </c>
      <c r="E8" s="2" t="s">
        <v>30</v>
      </c>
      <c r="F8" s="2" t="s">
        <v>30</v>
      </c>
      <c r="G8" s="2" t="s">
        <v>30</v>
      </c>
      <c r="H8" s="3" t="s">
        <v>4</v>
      </c>
    </row>
    <row r="9" spans="1:8" x14ac:dyDescent="0.2">
      <c r="A9" s="53"/>
      <c r="B9" s="7" t="s">
        <v>42</v>
      </c>
      <c r="C9" s="7" t="s">
        <v>38</v>
      </c>
      <c r="D9" s="7" t="s">
        <v>25</v>
      </c>
      <c r="E9" s="7" t="s">
        <v>26</v>
      </c>
      <c r="F9" s="7" t="s">
        <v>23</v>
      </c>
      <c r="G9" s="7" t="s">
        <v>24</v>
      </c>
      <c r="H9" s="7"/>
    </row>
    <row r="10" spans="1:8" ht="33" customHeight="1" x14ac:dyDescent="0.25">
      <c r="A10" s="39" t="s">
        <v>1</v>
      </c>
      <c r="B10" s="8">
        <v>3136604</v>
      </c>
      <c r="C10" s="8">
        <v>6335868</v>
      </c>
      <c r="D10" s="8">
        <v>5165300</v>
      </c>
      <c r="E10" s="8">
        <v>3542774</v>
      </c>
      <c r="F10" s="8">
        <v>4726867</v>
      </c>
      <c r="G10" s="8">
        <v>5645066</v>
      </c>
      <c r="H10" s="56" t="s">
        <v>34</v>
      </c>
    </row>
    <row r="11" spans="1:8" s="4" customFormat="1" ht="12.75" x14ac:dyDescent="0.2">
      <c r="A11" s="45"/>
      <c r="B11" s="51"/>
      <c r="C11" s="51"/>
      <c r="D11" s="51"/>
      <c r="E11" s="51"/>
      <c r="F11" s="51"/>
      <c r="G11" s="51"/>
      <c r="H11" s="57"/>
    </row>
    <row r="12" spans="1:8" x14ac:dyDescent="0.2">
      <c r="A12" s="41"/>
      <c r="B12" s="59"/>
      <c r="C12" s="59"/>
      <c r="D12" s="42"/>
      <c r="E12" s="42"/>
      <c r="F12" s="42"/>
      <c r="G12" s="42"/>
      <c r="H12" s="58"/>
    </row>
    <row r="13" spans="1:8" ht="25.5" x14ac:dyDescent="0.2">
      <c r="A13" s="46" t="s">
        <v>5</v>
      </c>
      <c r="B13" s="52">
        <v>361819</v>
      </c>
      <c r="C13" s="52">
        <v>264876</v>
      </c>
      <c r="D13" s="52">
        <v>651947</v>
      </c>
      <c r="E13" s="52">
        <v>-87125</v>
      </c>
      <c r="F13" s="52">
        <v>382296</v>
      </c>
      <c r="G13" s="44">
        <v>204072</v>
      </c>
      <c r="H13" s="57"/>
    </row>
    <row r="14" spans="1:8" x14ac:dyDescent="0.2">
      <c r="A14" s="46"/>
      <c r="B14" s="52"/>
      <c r="C14" s="52"/>
      <c r="D14" s="52"/>
      <c r="E14" s="52"/>
      <c r="F14" s="52"/>
      <c r="G14" s="44"/>
      <c r="H14" s="57"/>
    </row>
    <row r="15" spans="1:8" ht="15.75" x14ac:dyDescent="0.25">
      <c r="A15" s="43" t="s">
        <v>6</v>
      </c>
      <c r="B15" s="52"/>
      <c r="C15" s="52"/>
      <c r="D15" s="52"/>
      <c r="E15" s="52"/>
      <c r="F15" s="52"/>
      <c r="G15" s="44"/>
      <c r="H15" s="57"/>
    </row>
    <row r="16" spans="1:8" s="5" customFormat="1" ht="21" customHeight="1" x14ac:dyDescent="0.2">
      <c r="A16" s="37" t="s">
        <v>22</v>
      </c>
      <c r="B16" s="8">
        <v>108000</v>
      </c>
      <c r="C16" s="8">
        <v>212682</v>
      </c>
      <c r="D16" s="8">
        <v>173500</v>
      </c>
      <c r="E16" s="8">
        <v>120000</v>
      </c>
      <c r="F16" s="8">
        <v>120000</v>
      </c>
      <c r="G16" s="8">
        <v>120000</v>
      </c>
      <c r="H16" s="58" t="s">
        <v>35</v>
      </c>
    </row>
    <row r="17" spans="1:8" s="5" customFormat="1" ht="12.75" x14ac:dyDescent="0.2">
      <c r="A17" s="47" t="s">
        <v>3</v>
      </c>
      <c r="B17" s="52"/>
      <c r="C17" s="52"/>
      <c r="D17" s="52">
        <v>49607</v>
      </c>
      <c r="E17" s="52">
        <v>19957</v>
      </c>
      <c r="F17" s="52">
        <v>8795</v>
      </c>
      <c r="G17" s="44">
        <v>20988</v>
      </c>
      <c r="H17" s="57"/>
    </row>
    <row r="18" spans="1:8" s="5" customFormat="1" ht="12.75" x14ac:dyDescent="0.2">
      <c r="A18" s="37" t="s">
        <v>20</v>
      </c>
      <c r="B18" s="8"/>
      <c r="C18" s="8">
        <v>356254</v>
      </c>
      <c r="D18" s="8">
        <v>409385</v>
      </c>
      <c r="E18" s="8">
        <v>422638</v>
      </c>
      <c r="F18" s="8">
        <v>495746</v>
      </c>
      <c r="G18" s="8">
        <v>656664</v>
      </c>
      <c r="H18" s="58"/>
    </row>
    <row r="19" spans="1:8" s="5" customFormat="1" ht="12.75" x14ac:dyDescent="0.2">
      <c r="A19" s="47" t="s">
        <v>21</v>
      </c>
      <c r="B19" s="44">
        <v>22035</v>
      </c>
      <c r="C19" s="44">
        <v>41168</v>
      </c>
      <c r="D19" s="44">
        <v>4573</v>
      </c>
      <c r="E19" s="44">
        <v>115233</v>
      </c>
      <c r="F19" s="44">
        <v>22646</v>
      </c>
      <c r="G19" s="44">
        <v>2885</v>
      </c>
      <c r="H19" s="57"/>
    </row>
    <row r="20" spans="1:8" s="5" customFormat="1" ht="22.5" x14ac:dyDescent="0.2">
      <c r="A20" s="37" t="s">
        <v>37</v>
      </c>
      <c r="B20" s="8">
        <v>10000</v>
      </c>
      <c r="C20" s="8">
        <v>20000</v>
      </c>
      <c r="D20" s="8">
        <v>20000</v>
      </c>
      <c r="E20" s="8">
        <v>20000</v>
      </c>
      <c r="F20" s="8">
        <v>20000</v>
      </c>
      <c r="G20" s="8">
        <v>20000</v>
      </c>
      <c r="H20" s="58" t="s">
        <v>31</v>
      </c>
    </row>
    <row r="21" spans="1:8" s="5" customFormat="1" ht="12.75" x14ac:dyDescent="0.2">
      <c r="A21" s="47" t="s">
        <v>27</v>
      </c>
      <c r="B21" s="44"/>
      <c r="C21" s="44">
        <v>7935</v>
      </c>
      <c r="D21" s="44">
        <v>17583</v>
      </c>
      <c r="E21" s="44">
        <v>901</v>
      </c>
      <c r="F21" s="44">
        <v>7114</v>
      </c>
      <c r="G21" s="44">
        <v>11010</v>
      </c>
      <c r="H21" s="57" t="s">
        <v>32</v>
      </c>
    </row>
    <row r="22" spans="1:8" s="5" customFormat="1" ht="12.75" x14ac:dyDescent="0.2">
      <c r="A22" s="37" t="s">
        <v>28</v>
      </c>
      <c r="B22" s="8">
        <v>7000</v>
      </c>
      <c r="C22" s="8">
        <v>14000</v>
      </c>
      <c r="D22" s="8">
        <v>14000</v>
      </c>
      <c r="E22" s="8">
        <v>14000</v>
      </c>
      <c r="F22" s="8">
        <v>14000</v>
      </c>
      <c r="G22" s="8">
        <v>14000</v>
      </c>
      <c r="H22" s="58" t="s">
        <v>29</v>
      </c>
    </row>
    <row r="23" spans="1:8" s="5" customFormat="1" ht="12.75" x14ac:dyDescent="0.2">
      <c r="A23" s="47" t="s">
        <v>36</v>
      </c>
      <c r="B23" s="44">
        <v>3600</v>
      </c>
      <c r="C23" s="44">
        <v>7200</v>
      </c>
      <c r="D23" s="44">
        <v>7200</v>
      </c>
      <c r="E23" s="44">
        <v>7200</v>
      </c>
      <c r="F23" s="44">
        <v>7200</v>
      </c>
      <c r="G23" s="44">
        <v>7200</v>
      </c>
      <c r="H23" s="57" t="s">
        <v>33</v>
      </c>
    </row>
    <row r="24" spans="1:8" s="5" customFormat="1" ht="12.75" x14ac:dyDescent="0.2">
      <c r="A24" s="37" t="s">
        <v>40</v>
      </c>
      <c r="B24" s="8">
        <v>36000</v>
      </c>
      <c r="C24" s="8">
        <v>55000</v>
      </c>
      <c r="D24" s="8"/>
      <c r="E24" s="8"/>
      <c r="F24" s="8"/>
      <c r="G24" s="8"/>
      <c r="H24" s="58"/>
    </row>
    <row r="25" spans="1:8" s="5" customFormat="1" ht="12.75" x14ac:dyDescent="0.2">
      <c r="A25" s="47" t="s">
        <v>44</v>
      </c>
      <c r="B25" s="44">
        <v>3500</v>
      </c>
      <c r="C25" s="44"/>
      <c r="D25" s="44"/>
      <c r="E25" s="44"/>
      <c r="F25" s="44"/>
      <c r="G25" s="44"/>
      <c r="H25" s="57"/>
    </row>
    <row r="26" spans="1:8" s="5" customFormat="1" ht="15.75" x14ac:dyDescent="0.25">
      <c r="A26" s="39" t="s">
        <v>0</v>
      </c>
      <c r="B26" s="9">
        <f>SUM(B16:B25)</f>
        <v>190135</v>
      </c>
      <c r="C26" s="9">
        <f>SUM(C16:C25)</f>
        <v>714239</v>
      </c>
      <c r="D26" s="9">
        <f>SUM(D16:D23)</f>
        <v>695848</v>
      </c>
      <c r="E26" s="9">
        <f>SUM(E16:E23)</f>
        <v>719929</v>
      </c>
      <c r="F26" s="9">
        <f>SUM(F16:F23)</f>
        <v>695501</v>
      </c>
      <c r="G26" s="9">
        <f>SUM(G16:G23)</f>
        <v>852747</v>
      </c>
      <c r="H26" s="35"/>
    </row>
    <row r="27" spans="1:8" s="5" customFormat="1" ht="12.75" x14ac:dyDescent="0.2">
      <c r="A27" s="46"/>
      <c r="B27" s="44"/>
      <c r="C27" s="44"/>
      <c r="D27" s="44"/>
      <c r="E27" s="44"/>
      <c r="F27" s="44"/>
      <c r="G27" s="44"/>
      <c r="H27" s="49"/>
    </row>
    <row r="28" spans="1:8" s="5" customFormat="1" ht="47.25" x14ac:dyDescent="0.25">
      <c r="A28" s="40" t="s">
        <v>17</v>
      </c>
      <c r="B28" s="10">
        <f>B26+B13</f>
        <v>551954</v>
      </c>
      <c r="C28" s="10">
        <f t="shared" ref="C28:G28" si="0">C26+C13</f>
        <v>979115</v>
      </c>
      <c r="D28" s="10">
        <f t="shared" si="0"/>
        <v>1347795</v>
      </c>
      <c r="E28" s="10">
        <f t="shared" si="0"/>
        <v>632804</v>
      </c>
      <c r="F28" s="10">
        <f t="shared" si="0"/>
        <v>1077797</v>
      </c>
      <c r="G28" s="10">
        <f t="shared" si="0"/>
        <v>1056819</v>
      </c>
      <c r="H28" s="36"/>
    </row>
    <row r="29" spans="1:8" s="5" customFormat="1" ht="12.75" x14ac:dyDescent="0.2">
      <c r="A29" s="47" t="s">
        <v>18</v>
      </c>
      <c r="B29" s="50">
        <f t="shared" ref="B29:G29" si="1">B28/B10</f>
        <v>0.17597184725901005</v>
      </c>
      <c r="C29" s="50">
        <f t="shared" si="1"/>
        <v>0.15453525862596884</v>
      </c>
      <c r="D29" s="50">
        <f t="shared" si="1"/>
        <v>0.26093256926025593</v>
      </c>
      <c r="E29" s="50">
        <f t="shared" si="1"/>
        <v>0.17861822402445091</v>
      </c>
      <c r="F29" s="50">
        <f t="shared" si="1"/>
        <v>0.22801508906427873</v>
      </c>
      <c r="G29" s="50">
        <f t="shared" si="1"/>
        <v>0.18721109726617899</v>
      </c>
      <c r="H29" s="48"/>
    </row>
    <row r="30" spans="1:8" ht="25.5" customHeight="1" x14ac:dyDescent="0.2">
      <c r="A30" s="60" t="s">
        <v>39</v>
      </c>
      <c r="B30" s="61">
        <f>SUM(B28/6*12)</f>
        <v>1103908</v>
      </c>
      <c r="C30" s="59"/>
      <c r="D30" s="42"/>
      <c r="E30" s="42"/>
      <c r="F30" s="42"/>
      <c r="G30" s="42"/>
      <c r="H30" s="35"/>
    </row>
    <row r="31" spans="1:8" s="5" customFormat="1" ht="12.75" x14ac:dyDescent="0.2">
      <c r="A31" s="11"/>
      <c r="B31" s="11"/>
      <c r="C31" s="11"/>
      <c r="D31" s="11"/>
      <c r="E31" s="11"/>
      <c r="F31" s="11"/>
      <c r="G31" s="54"/>
      <c r="H31" s="6"/>
    </row>
    <row r="32" spans="1:8" s="5" customFormat="1" ht="18" customHeight="1" x14ac:dyDescent="0.2">
      <c r="A32" s="1"/>
      <c r="B32" s="1"/>
      <c r="C32" s="1"/>
      <c r="D32" s="62" t="s">
        <v>41</v>
      </c>
      <c r="E32" s="63"/>
      <c r="F32" s="63"/>
      <c r="G32" s="63"/>
      <c r="H32" s="1"/>
    </row>
    <row r="33" spans="1:8" s="5" customFormat="1" x14ac:dyDescent="0.2">
      <c r="A33" s="1"/>
      <c r="B33" s="1"/>
      <c r="C33" s="1"/>
      <c r="D33" s="63"/>
      <c r="E33" s="63"/>
      <c r="F33" s="63"/>
      <c r="G33" s="63"/>
      <c r="H33" s="1"/>
    </row>
    <row r="34" spans="1:8" s="5" customFormat="1" x14ac:dyDescent="0.2">
      <c r="A34" s="1"/>
      <c r="B34" s="1"/>
      <c r="C34" s="1"/>
      <c r="D34" s="63"/>
      <c r="E34" s="63"/>
      <c r="F34" s="63"/>
      <c r="G34" s="63"/>
      <c r="H34" s="1"/>
    </row>
    <row r="35" spans="1:8" s="5" customFormat="1" x14ac:dyDescent="0.2">
      <c r="A35" s="1"/>
      <c r="B35" s="1"/>
      <c r="C35" s="1"/>
      <c r="D35" s="63"/>
      <c r="E35" s="63"/>
      <c r="F35" s="63"/>
      <c r="G35" s="63"/>
      <c r="H35" s="1"/>
    </row>
    <row r="36" spans="1:8" s="5" customFormat="1" x14ac:dyDescent="0.2">
      <c r="A36" s="1"/>
      <c r="B36" s="1"/>
      <c r="C36" s="1"/>
      <c r="D36" s="1"/>
      <c r="E36" s="1"/>
      <c r="F36" s="1"/>
      <c r="G36" s="1"/>
      <c r="H36" s="1"/>
    </row>
    <row r="37" spans="1:8" s="5" customFormat="1" x14ac:dyDescent="0.2">
      <c r="A37" s="1"/>
      <c r="B37" s="1"/>
      <c r="C37" s="1"/>
      <c r="D37" s="1"/>
      <c r="E37" s="1"/>
      <c r="F37" s="1"/>
      <c r="G37" s="1"/>
      <c r="H37" s="1"/>
    </row>
    <row r="38" spans="1:8" s="5" customFormat="1" x14ac:dyDescent="0.2">
      <c r="A38" s="1"/>
      <c r="B38" s="1"/>
      <c r="C38" s="1"/>
      <c r="D38" s="1"/>
      <c r="E38" s="1"/>
      <c r="F38" s="1"/>
      <c r="G38" s="1"/>
      <c r="H38" s="1"/>
    </row>
    <row r="39" spans="1:8" s="5" customFormat="1" x14ac:dyDescent="0.2">
      <c r="A39" s="1"/>
      <c r="B39" s="1"/>
      <c r="C39" s="1"/>
      <c r="D39" s="1"/>
      <c r="E39" s="1"/>
      <c r="F39" s="1"/>
      <c r="G39" s="1"/>
      <c r="H39" s="1"/>
    </row>
    <row r="40" spans="1:8" s="5" customFormat="1" x14ac:dyDescent="0.2">
      <c r="A40" s="1"/>
      <c r="B40" s="1"/>
      <c r="C40" s="1"/>
      <c r="D40" s="1"/>
      <c r="E40" s="1"/>
      <c r="F40" s="1"/>
      <c r="G40" s="1"/>
      <c r="H40" s="1"/>
    </row>
    <row r="41" spans="1:8" s="5" customFormat="1" x14ac:dyDescent="0.2">
      <c r="A41" s="1"/>
      <c r="B41" s="1"/>
      <c r="C41" s="1"/>
      <c r="D41" s="1"/>
      <c r="E41" s="1"/>
      <c r="F41" s="1"/>
      <c r="G41" s="1"/>
      <c r="H41" s="1"/>
    </row>
    <row r="42" spans="1:8" s="5" customFormat="1" x14ac:dyDescent="0.2">
      <c r="A42" s="1"/>
      <c r="B42" s="1"/>
      <c r="C42" s="1"/>
      <c r="D42" s="1"/>
      <c r="E42" s="1"/>
      <c r="F42" s="1"/>
      <c r="G42" s="1"/>
      <c r="H42" s="1"/>
    </row>
    <row r="43" spans="1:8" s="5" customFormat="1" x14ac:dyDescent="0.2">
      <c r="A43" s="1"/>
      <c r="B43" s="1"/>
      <c r="C43" s="1"/>
      <c r="D43" s="1"/>
      <c r="E43" s="1"/>
      <c r="F43" s="1"/>
      <c r="G43" s="1"/>
      <c r="H43" s="1"/>
    </row>
    <row r="44" spans="1:8" s="5" customFormat="1" x14ac:dyDescent="0.2">
      <c r="A44" s="1"/>
      <c r="B44" s="1"/>
      <c r="C44" s="1"/>
      <c r="D44" s="1"/>
      <c r="E44" s="1"/>
      <c r="F44" s="1"/>
      <c r="G44" s="1"/>
      <c r="H44" s="1"/>
    </row>
    <row r="45" spans="1:8" s="5" customFormat="1" x14ac:dyDescent="0.2">
      <c r="A45" s="1"/>
      <c r="B45" s="1"/>
      <c r="C45" s="1"/>
      <c r="D45" s="1"/>
      <c r="E45" s="1"/>
      <c r="F45" s="1"/>
      <c r="G45" s="1"/>
      <c r="H45" s="1"/>
    </row>
    <row r="46" spans="1:8" s="5" customFormat="1" x14ac:dyDescent="0.2">
      <c r="A46" s="1"/>
      <c r="B46" s="1"/>
      <c r="C46" s="1"/>
      <c r="D46" s="1"/>
      <c r="E46" s="1"/>
      <c r="F46" s="1"/>
      <c r="G46" s="1"/>
      <c r="H46" s="1"/>
    </row>
    <row r="47" spans="1:8" s="5" customFormat="1" x14ac:dyDescent="0.2">
      <c r="A47" s="1"/>
      <c r="B47" s="1"/>
      <c r="C47" s="1"/>
      <c r="D47" s="1"/>
      <c r="E47" s="1"/>
      <c r="F47" s="1"/>
      <c r="G47" s="1"/>
      <c r="H47" s="1"/>
    </row>
    <row r="48" spans="1:8" s="5" customFormat="1" x14ac:dyDescent="0.2">
      <c r="A48" s="1"/>
      <c r="B48" s="1"/>
      <c r="C48" s="1"/>
      <c r="D48" s="1"/>
      <c r="E48" s="1"/>
      <c r="F48" s="1"/>
      <c r="G48" s="1"/>
      <c r="H48" s="1"/>
    </row>
    <row r="49" spans="1:8" s="5" customFormat="1" x14ac:dyDescent="0.2">
      <c r="A49" s="1"/>
      <c r="B49" s="1"/>
      <c r="C49" s="1"/>
      <c r="D49" s="1"/>
      <c r="E49" s="1"/>
      <c r="F49" s="1"/>
      <c r="G49" s="1"/>
      <c r="H49" s="1"/>
    </row>
    <row r="50" spans="1:8" s="5" customFormat="1" x14ac:dyDescent="0.2">
      <c r="A50" s="1"/>
      <c r="B50" s="1"/>
      <c r="C50" s="1"/>
      <c r="D50" s="1"/>
      <c r="E50" s="1"/>
      <c r="F50" s="1"/>
      <c r="G50" s="1"/>
      <c r="H50" s="1"/>
    </row>
    <row r="51" spans="1:8" s="5" customFormat="1" x14ac:dyDescent="0.2">
      <c r="A51" s="1"/>
      <c r="B51" s="1"/>
      <c r="C51" s="1"/>
      <c r="D51" s="1"/>
      <c r="E51" s="1"/>
      <c r="F51" s="1"/>
      <c r="G51" s="1"/>
      <c r="H51" s="1"/>
    </row>
    <row r="56" spans="1:8" s="5" customFormat="1" x14ac:dyDescent="0.2">
      <c r="A56" s="1"/>
      <c r="B56" s="1"/>
      <c r="C56" s="1"/>
      <c r="D56" s="1"/>
      <c r="E56" s="1"/>
      <c r="F56" s="1"/>
      <c r="G56" s="1"/>
      <c r="H56" s="1"/>
    </row>
    <row r="58" spans="1:8" s="5" customFormat="1" x14ac:dyDescent="0.2">
      <c r="A58" s="1"/>
      <c r="B58" s="1"/>
      <c r="C58" s="1"/>
      <c r="D58" s="1"/>
      <c r="E58" s="1"/>
      <c r="F58" s="1"/>
      <c r="G58" s="1"/>
      <c r="H58" s="1"/>
    </row>
    <row r="59" spans="1:8" s="5" customFormat="1" x14ac:dyDescent="0.2">
      <c r="A59" s="1"/>
      <c r="B59" s="1"/>
      <c r="C59" s="1"/>
      <c r="D59" s="1"/>
      <c r="E59" s="1"/>
      <c r="F59" s="1"/>
      <c r="G59" s="1"/>
      <c r="H59" s="1"/>
    </row>
    <row r="60" spans="1:8" s="5" customFormat="1" x14ac:dyDescent="0.2">
      <c r="A60" s="1"/>
      <c r="B60" s="1"/>
      <c r="C60" s="1"/>
      <c r="D60" s="1"/>
      <c r="E60" s="1"/>
      <c r="F60" s="1"/>
      <c r="G60" s="1"/>
      <c r="H60" s="1"/>
    </row>
    <row r="61" spans="1:8" s="5" customFormat="1" x14ac:dyDescent="0.2">
      <c r="A61" s="1"/>
      <c r="B61" s="1"/>
      <c r="C61" s="1"/>
      <c r="D61" s="1"/>
      <c r="E61" s="1"/>
      <c r="F61" s="1"/>
      <c r="G61" s="1"/>
      <c r="H61" s="1"/>
    </row>
  </sheetData>
  <mergeCells count="1">
    <mergeCell ref="D32:G35"/>
  </mergeCells>
  <printOptions horizontalCentered="1"/>
  <pageMargins left="0.5" right="0.8125" top="0.25" bottom="0.5" header="0.3" footer="0.3"/>
  <pageSetup scale="67" orientation="landscape" r:id="rId1"/>
  <headerFooter>
    <oddHeader>&amp;L&amp;G</oddHeader>
    <oddFooter>&amp;C&amp;"Arial,Bold Italic"&amp;K55274ECONFIDENTIAL&amp;R&amp;"Arial,Italic"&amp;8&amp;K4D5053Listing ID: AGE011
Prepared by: CP   5/15/24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2" t="s">
        <v>7</v>
      </c>
      <c r="B1" s="13" t="e">
        <f>'Financial Recast'!#REF!</f>
        <v>#REF!</v>
      </c>
    </row>
    <row r="2" spans="1:2" x14ac:dyDescent="0.2">
      <c r="B2" s="14"/>
    </row>
    <row r="3" spans="1:2" ht="15.75" x14ac:dyDescent="0.25">
      <c r="A3" s="24" t="s">
        <v>8</v>
      </c>
      <c r="B3" s="25" t="e">
        <f>'Financial Recast'!#REF!</f>
        <v>#REF!</v>
      </c>
    </row>
    <row r="4" spans="1:2" ht="15" x14ac:dyDescent="0.2">
      <c r="A4" s="26"/>
      <c r="B4" s="27"/>
    </row>
    <row r="5" spans="1:2" ht="15.75" x14ac:dyDescent="0.25">
      <c r="A5" s="24" t="s">
        <v>9</v>
      </c>
      <c r="B5" s="25" t="e">
        <f>'Financial Recast'!#REF!</f>
        <v>#REF!</v>
      </c>
    </row>
    <row r="8" spans="1:2" ht="81.75" customHeight="1" x14ac:dyDescent="0.2">
      <c r="A8" s="65" t="s">
        <v>15</v>
      </c>
      <c r="B8" s="65"/>
    </row>
    <row r="10" spans="1:2" ht="15.75" x14ac:dyDescent="0.25">
      <c r="A10" s="29" t="s">
        <v>10</v>
      </c>
    </row>
    <row r="11" spans="1:2" ht="15" x14ac:dyDescent="0.25">
      <c r="A11" s="15" t="s">
        <v>11</v>
      </c>
      <c r="B11" s="15" t="s">
        <v>12</v>
      </c>
    </row>
    <row r="12" spans="1:2" x14ac:dyDescent="0.2">
      <c r="A12" s="30" t="str">
        <f>'Financial Recast'!A16</f>
        <v>Management Salaries</v>
      </c>
      <c r="B12" s="31" t="e">
        <f>'Financial Recast'!#REF!</f>
        <v>#REF!</v>
      </c>
    </row>
    <row r="13" spans="1:2" x14ac:dyDescent="0.2">
      <c r="A13" s="18" t="str">
        <f>'Financial Recast'!A17</f>
        <v>Interest</v>
      </c>
      <c r="B13" s="17" t="e">
        <f>'Financial Recast'!#REF!</f>
        <v>#REF!</v>
      </c>
    </row>
    <row r="14" spans="1:2" x14ac:dyDescent="0.2">
      <c r="A14" s="32" t="str">
        <f>'Financial Recast'!A18</f>
        <v>Amortization</v>
      </c>
      <c r="B14" s="31" t="e">
        <f>'Financial Recast'!#REF!</f>
        <v>#REF!</v>
      </c>
    </row>
    <row r="15" spans="1:2" x14ac:dyDescent="0.2">
      <c r="A15" s="18" t="str">
        <f>'Financial Recast'!A19</f>
        <v>Interest on Long Term Debt</v>
      </c>
      <c r="B15" s="17" t="e">
        <f>'Financial Recast'!#REF!</f>
        <v>#REF!</v>
      </c>
    </row>
    <row r="16" spans="1:2" x14ac:dyDescent="0.2">
      <c r="A16" s="32" t="str">
        <f>'Financial Recast'!A20</f>
        <v>1 Vehicle</v>
      </c>
      <c r="B16" s="31" t="e">
        <f>'Financial Recast'!#REF!</f>
        <v>#REF!</v>
      </c>
    </row>
    <row r="17" spans="1:2" x14ac:dyDescent="0.2">
      <c r="A17" s="18" t="e">
        <f>'Financial Recast'!#REF!</f>
        <v>#REF!</v>
      </c>
      <c r="B17" s="17" t="e">
        <f>'Financial Recast'!#REF!</f>
        <v>#REF!</v>
      </c>
    </row>
    <row r="18" spans="1:2" x14ac:dyDescent="0.2">
      <c r="A18" s="32" t="e">
        <f>'Financial Recast'!#REF!</f>
        <v>#REF!</v>
      </c>
      <c r="B18" s="31" t="e">
        <f>'Financial Recast'!#REF!</f>
        <v>#REF!</v>
      </c>
    </row>
    <row r="19" spans="1:2" x14ac:dyDescent="0.2">
      <c r="A19" s="18" t="e">
        <f>'Financial Recast'!#REF!</f>
        <v>#REF!</v>
      </c>
      <c r="B19" s="17" t="e">
        <f>'Financial Recast'!#REF!</f>
        <v>#REF!</v>
      </c>
    </row>
    <row r="20" spans="1:2" x14ac:dyDescent="0.2">
      <c r="A20" s="32" t="e">
        <f>'Financial Recast'!#REF!</f>
        <v>#REF!</v>
      </c>
      <c r="B20" s="31" t="e">
        <f>'Financial Recast'!#REF!</f>
        <v>#REF!</v>
      </c>
    </row>
    <row r="21" spans="1:2" x14ac:dyDescent="0.2">
      <c r="A21" s="18" t="e">
        <f>'Financial Recast'!#REF!</f>
        <v>#REF!</v>
      </c>
      <c r="B21" s="17" t="e">
        <f>'Financial Recast'!#REF!</f>
        <v>#REF!</v>
      </c>
    </row>
    <row r="22" spans="1:2" x14ac:dyDescent="0.2">
      <c r="A22" s="32" t="e">
        <f>'Financial Recast'!#REF!</f>
        <v>#REF!</v>
      </c>
      <c r="B22" s="31" t="e">
        <f>'Financial Recast'!#REF!</f>
        <v>#REF!</v>
      </c>
    </row>
    <row r="23" spans="1:2" x14ac:dyDescent="0.2">
      <c r="A23" s="18" t="e">
        <f>'Financial Recast'!#REF!</f>
        <v>#REF!</v>
      </c>
      <c r="B23" s="17" t="e">
        <f>'Financial Recast'!#REF!</f>
        <v>#REF!</v>
      </c>
    </row>
    <row r="24" spans="1:2" x14ac:dyDescent="0.2">
      <c r="A24" s="32" t="e">
        <f>'Financial Recast'!#REF!</f>
        <v>#REF!</v>
      </c>
      <c r="B24" s="31" t="e">
        <f>'Financial Recast'!#REF!</f>
        <v>#REF!</v>
      </c>
    </row>
    <row r="25" spans="1:2" x14ac:dyDescent="0.2">
      <c r="A25" s="18" t="e">
        <f>'Financial Recast'!#REF!</f>
        <v>#REF!</v>
      </c>
      <c r="B25" s="17" t="e">
        <f>'Financial Recast'!#REF!</f>
        <v>#REF!</v>
      </c>
    </row>
    <row r="26" spans="1:2" x14ac:dyDescent="0.2">
      <c r="A26" s="32" t="e">
        <f>'Financial Recast'!#REF!</f>
        <v>#REF!</v>
      </c>
      <c r="B26" s="31" t="e">
        <f>'Financial Recast'!#REF!</f>
        <v>#REF!</v>
      </c>
    </row>
    <row r="27" spans="1:2" x14ac:dyDescent="0.2">
      <c r="A27" s="18" t="e">
        <f>'Financial Recast'!#REF!</f>
        <v>#REF!</v>
      </c>
      <c r="B27" s="17" t="e">
        <f>'Financial Recast'!#REF!</f>
        <v>#REF!</v>
      </c>
    </row>
    <row r="28" spans="1:2" x14ac:dyDescent="0.2">
      <c r="B28" s="19"/>
    </row>
    <row r="29" spans="1:2" ht="15.75" x14ac:dyDescent="0.25">
      <c r="A29" s="28" t="s">
        <v>13</v>
      </c>
      <c r="B29" s="27" t="e">
        <f>'Financial Recast'!#REF!</f>
        <v>#REF!</v>
      </c>
    </row>
    <row r="30" spans="1:2" ht="15" x14ac:dyDescent="0.25">
      <c r="A30" s="20"/>
      <c r="B30" s="21"/>
    </row>
    <row r="31" spans="1:2" x14ac:dyDescent="0.2">
      <c r="A31" s="64" t="s">
        <v>14</v>
      </c>
      <c r="B31" s="64"/>
    </row>
    <row r="32" spans="1:2" x14ac:dyDescent="0.2">
      <c r="B32" s="19"/>
    </row>
    <row r="33" spans="1:2" ht="15.75" x14ac:dyDescent="0.25">
      <c r="A33" s="33" t="s">
        <v>16</v>
      </c>
      <c r="B33" s="25" t="e">
        <f>'Financial Recast'!#REF!</f>
        <v>#REF!</v>
      </c>
    </row>
    <row r="34" spans="1:2" ht="18" x14ac:dyDescent="0.25">
      <c r="B34" s="13"/>
    </row>
    <row r="36" spans="1:2" ht="18" x14ac:dyDescent="0.25">
      <c r="A36" s="12" t="s">
        <v>7</v>
      </c>
      <c r="B36" s="13" t="e">
        <f>'Financial Recast'!#REF!</f>
        <v>#REF!</v>
      </c>
    </row>
    <row r="37" spans="1:2" x14ac:dyDescent="0.2">
      <c r="B37" s="14"/>
    </row>
    <row r="38" spans="1:2" ht="15.75" x14ac:dyDescent="0.25">
      <c r="A38" s="24" t="s">
        <v>8</v>
      </c>
      <c r="B38" s="25" t="e">
        <f>'Financial Recast'!#REF!</f>
        <v>#REF!</v>
      </c>
    </row>
    <row r="39" spans="1:2" ht="15" x14ac:dyDescent="0.2">
      <c r="A39" s="26"/>
      <c r="B39" s="27"/>
    </row>
    <row r="40" spans="1:2" ht="15.75" x14ac:dyDescent="0.25">
      <c r="A40" s="24" t="s">
        <v>9</v>
      </c>
      <c r="B40" s="25" t="e">
        <f>'Financial Recast'!#REF!</f>
        <v>#REF!</v>
      </c>
    </row>
    <row r="42" spans="1:2" ht="15.75" x14ac:dyDescent="0.25">
      <c r="A42" s="29" t="s">
        <v>10</v>
      </c>
    </row>
    <row r="43" spans="1:2" ht="15" x14ac:dyDescent="0.25">
      <c r="A43" s="15" t="s">
        <v>11</v>
      </c>
      <c r="B43" s="15" t="s">
        <v>12</v>
      </c>
    </row>
    <row r="44" spans="1:2" x14ac:dyDescent="0.2">
      <c r="A44" s="30" t="str">
        <f t="shared" ref="A44:A59" si="0">A12</f>
        <v>Management Salaries</v>
      </c>
      <c r="B44" s="31" t="e">
        <f>'Financial Recast'!#REF!</f>
        <v>#REF!</v>
      </c>
    </row>
    <row r="45" spans="1:2" x14ac:dyDescent="0.2">
      <c r="A45" s="16" t="str">
        <f t="shared" si="0"/>
        <v>Interest</v>
      </c>
      <c r="B45" s="17" t="e">
        <f>'Financial Recast'!#REF!</f>
        <v>#REF!</v>
      </c>
    </row>
    <row r="46" spans="1:2" x14ac:dyDescent="0.2">
      <c r="A46" s="30" t="str">
        <f t="shared" si="0"/>
        <v>Amortization</v>
      </c>
      <c r="B46" s="31" t="e">
        <f>'Financial Recast'!#REF!</f>
        <v>#REF!</v>
      </c>
    </row>
    <row r="47" spans="1:2" x14ac:dyDescent="0.2">
      <c r="A47" s="16" t="str">
        <f t="shared" si="0"/>
        <v>Interest on Long Term Debt</v>
      </c>
      <c r="B47" s="17" t="e">
        <f>'Financial Recast'!#REF!</f>
        <v>#REF!</v>
      </c>
    </row>
    <row r="48" spans="1:2" x14ac:dyDescent="0.2">
      <c r="A48" s="30" t="str">
        <f t="shared" si="0"/>
        <v>1 Vehicle</v>
      </c>
      <c r="B48" s="31" t="e">
        <f>'Financial Recast'!#REF!</f>
        <v>#REF!</v>
      </c>
    </row>
    <row r="49" spans="1:2" x14ac:dyDescent="0.2">
      <c r="A49" s="16" t="e">
        <f t="shared" si="0"/>
        <v>#REF!</v>
      </c>
      <c r="B49" s="17" t="e">
        <f>'Financial Recast'!#REF!</f>
        <v>#REF!</v>
      </c>
    </row>
    <row r="50" spans="1:2" x14ac:dyDescent="0.2">
      <c r="A50" s="30" t="e">
        <f t="shared" si="0"/>
        <v>#REF!</v>
      </c>
      <c r="B50" s="31" t="e">
        <f>'Financial Recast'!#REF!</f>
        <v>#REF!</v>
      </c>
    </row>
    <row r="51" spans="1:2" x14ac:dyDescent="0.2">
      <c r="A51" s="16" t="e">
        <f t="shared" si="0"/>
        <v>#REF!</v>
      </c>
      <c r="B51" s="17" t="e">
        <f>'Financial Recast'!#REF!</f>
        <v>#REF!</v>
      </c>
    </row>
    <row r="52" spans="1:2" x14ac:dyDescent="0.2">
      <c r="A52" s="30" t="e">
        <f t="shared" si="0"/>
        <v>#REF!</v>
      </c>
      <c r="B52" s="31" t="e">
        <f>'Financial Recast'!#REF!</f>
        <v>#REF!</v>
      </c>
    </row>
    <row r="53" spans="1:2" x14ac:dyDescent="0.2">
      <c r="A53" s="16" t="e">
        <f t="shared" si="0"/>
        <v>#REF!</v>
      </c>
      <c r="B53" s="17" t="e">
        <f>'Financial Recast'!#REF!</f>
        <v>#REF!</v>
      </c>
    </row>
    <row r="54" spans="1:2" x14ac:dyDescent="0.2">
      <c r="A54" s="30" t="e">
        <f t="shared" si="0"/>
        <v>#REF!</v>
      </c>
      <c r="B54" s="31" t="e">
        <f>'Financial Recast'!#REF!</f>
        <v>#REF!</v>
      </c>
    </row>
    <row r="55" spans="1:2" x14ac:dyDescent="0.2">
      <c r="A55" s="16" t="e">
        <f t="shared" si="0"/>
        <v>#REF!</v>
      </c>
      <c r="B55" s="17" t="e">
        <f>'Financial Recast'!#REF!</f>
        <v>#REF!</v>
      </c>
    </row>
    <row r="56" spans="1:2" x14ac:dyDescent="0.2">
      <c r="A56" s="30" t="e">
        <f t="shared" si="0"/>
        <v>#REF!</v>
      </c>
      <c r="B56" s="31" t="e">
        <f>'Financial Recast'!#REF!</f>
        <v>#REF!</v>
      </c>
    </row>
    <row r="57" spans="1:2" x14ac:dyDescent="0.2">
      <c r="A57" s="16" t="e">
        <f t="shared" si="0"/>
        <v>#REF!</v>
      </c>
      <c r="B57" s="17" t="e">
        <f>'Financial Recast'!#REF!</f>
        <v>#REF!</v>
      </c>
    </row>
    <row r="58" spans="1:2" x14ac:dyDescent="0.2">
      <c r="A58" s="30" t="e">
        <f t="shared" si="0"/>
        <v>#REF!</v>
      </c>
      <c r="B58" s="31" t="e">
        <f>'Financial Recast'!#REF!</f>
        <v>#REF!</v>
      </c>
    </row>
    <row r="59" spans="1:2" x14ac:dyDescent="0.2">
      <c r="A59" s="16" t="e">
        <f t="shared" si="0"/>
        <v>#REF!</v>
      </c>
      <c r="B59" s="17" t="e">
        <f>'Financial Recast'!#REF!</f>
        <v>#REF!</v>
      </c>
    </row>
    <row r="60" spans="1:2" x14ac:dyDescent="0.2">
      <c r="B60" s="19"/>
    </row>
    <row r="61" spans="1:2" ht="15.75" x14ac:dyDescent="0.25">
      <c r="A61" s="28" t="s">
        <v>13</v>
      </c>
      <c r="B61" s="27" t="e">
        <f>'Financial Recast'!#REF!</f>
        <v>#REF!</v>
      </c>
    </row>
    <row r="62" spans="1:2" ht="15" x14ac:dyDescent="0.25">
      <c r="A62" s="20"/>
      <c r="B62" s="21"/>
    </row>
    <row r="63" spans="1:2" x14ac:dyDescent="0.2">
      <c r="A63" s="64" t="s">
        <v>14</v>
      </c>
      <c r="B63" s="64"/>
    </row>
    <row r="64" spans="1:2" x14ac:dyDescent="0.2">
      <c r="B64" s="19"/>
    </row>
    <row r="65" spans="1:2" ht="15.75" x14ac:dyDescent="0.25">
      <c r="A65" s="33" t="s">
        <v>16</v>
      </c>
      <c r="B65" s="25" t="e">
        <f>'Financial Recast'!#REF!</f>
        <v>#REF!</v>
      </c>
    </row>
    <row r="66" spans="1:2" ht="18" x14ac:dyDescent="0.25">
      <c r="B66" s="13"/>
    </row>
    <row r="68" spans="1:2" ht="18" x14ac:dyDescent="0.25">
      <c r="A68" s="12" t="s">
        <v>7</v>
      </c>
      <c r="B68" s="13" t="e">
        <f>'Financial Recast'!#REF!</f>
        <v>#REF!</v>
      </c>
    </row>
    <row r="69" spans="1:2" x14ac:dyDescent="0.2">
      <c r="B69" s="14"/>
    </row>
    <row r="70" spans="1:2" ht="15.75" x14ac:dyDescent="0.25">
      <c r="A70" s="24" t="s">
        <v>8</v>
      </c>
      <c r="B70" s="25" t="e">
        <f>'Financial Recast'!#REF!</f>
        <v>#REF!</v>
      </c>
    </row>
    <row r="71" spans="1:2" ht="15" x14ac:dyDescent="0.2">
      <c r="A71" s="26"/>
      <c r="B71" s="27"/>
    </row>
    <row r="72" spans="1:2" ht="15.75" x14ac:dyDescent="0.25">
      <c r="A72" s="24" t="s">
        <v>9</v>
      </c>
      <c r="B72" s="25" t="e">
        <f>'Financial Recast'!#REF!</f>
        <v>#REF!</v>
      </c>
    </row>
    <row r="74" spans="1:2" ht="15.75" x14ac:dyDescent="0.25">
      <c r="A74" s="29" t="s">
        <v>10</v>
      </c>
    </row>
    <row r="75" spans="1:2" ht="15" x14ac:dyDescent="0.25">
      <c r="A75" s="15" t="s">
        <v>11</v>
      </c>
      <c r="B75" s="15" t="s">
        <v>12</v>
      </c>
    </row>
    <row r="76" spans="1:2" x14ac:dyDescent="0.2">
      <c r="A76" s="30" t="str">
        <f t="shared" ref="A76:A91" si="1">A44</f>
        <v>Management Salaries</v>
      </c>
      <c r="B76" s="31" t="e">
        <f>'Financial Recast'!#REF!</f>
        <v>#REF!</v>
      </c>
    </row>
    <row r="77" spans="1:2" x14ac:dyDescent="0.2">
      <c r="A77" s="16" t="str">
        <f t="shared" si="1"/>
        <v>Interest</v>
      </c>
      <c r="B77" s="17" t="e">
        <f>'Financial Recast'!#REF!</f>
        <v>#REF!</v>
      </c>
    </row>
    <row r="78" spans="1:2" x14ac:dyDescent="0.2">
      <c r="A78" s="30" t="str">
        <f t="shared" si="1"/>
        <v>Amortization</v>
      </c>
      <c r="B78" s="31" t="e">
        <f>'Financial Recast'!#REF!</f>
        <v>#REF!</v>
      </c>
    </row>
    <row r="79" spans="1:2" x14ac:dyDescent="0.2">
      <c r="A79" s="16" t="str">
        <f t="shared" si="1"/>
        <v>Interest on Long Term Debt</v>
      </c>
      <c r="B79" s="17" t="e">
        <f>'Financial Recast'!#REF!</f>
        <v>#REF!</v>
      </c>
    </row>
    <row r="80" spans="1:2" x14ac:dyDescent="0.2">
      <c r="A80" s="30" t="str">
        <f t="shared" si="1"/>
        <v>1 Vehicle</v>
      </c>
      <c r="B80" s="31" t="e">
        <f>'Financial Recast'!#REF!</f>
        <v>#REF!</v>
      </c>
    </row>
    <row r="81" spans="1:2" x14ac:dyDescent="0.2">
      <c r="A81" s="16" t="e">
        <f t="shared" si="1"/>
        <v>#REF!</v>
      </c>
      <c r="B81" s="17" t="e">
        <f>'Financial Recast'!#REF!</f>
        <v>#REF!</v>
      </c>
    </row>
    <row r="82" spans="1:2" x14ac:dyDescent="0.2">
      <c r="A82" s="30" t="e">
        <f t="shared" si="1"/>
        <v>#REF!</v>
      </c>
      <c r="B82" s="31" t="e">
        <f>'Financial Recast'!#REF!</f>
        <v>#REF!</v>
      </c>
    </row>
    <row r="83" spans="1:2" x14ac:dyDescent="0.2">
      <c r="A83" s="16" t="e">
        <f t="shared" si="1"/>
        <v>#REF!</v>
      </c>
      <c r="B83" s="17" t="e">
        <f>'Financial Recast'!#REF!</f>
        <v>#REF!</v>
      </c>
    </row>
    <row r="84" spans="1:2" x14ac:dyDescent="0.2">
      <c r="A84" s="30" t="e">
        <f t="shared" si="1"/>
        <v>#REF!</v>
      </c>
      <c r="B84" s="31" t="e">
        <f>'Financial Recast'!#REF!</f>
        <v>#REF!</v>
      </c>
    </row>
    <row r="85" spans="1:2" x14ac:dyDescent="0.2">
      <c r="A85" s="16" t="e">
        <f t="shared" si="1"/>
        <v>#REF!</v>
      </c>
      <c r="B85" s="17" t="e">
        <f>'Financial Recast'!#REF!</f>
        <v>#REF!</v>
      </c>
    </row>
    <row r="86" spans="1:2" x14ac:dyDescent="0.2">
      <c r="A86" s="30" t="e">
        <f t="shared" si="1"/>
        <v>#REF!</v>
      </c>
      <c r="B86" s="31" t="e">
        <f>'Financial Recast'!#REF!</f>
        <v>#REF!</v>
      </c>
    </row>
    <row r="87" spans="1:2" x14ac:dyDescent="0.2">
      <c r="A87" s="16" t="e">
        <f t="shared" si="1"/>
        <v>#REF!</v>
      </c>
      <c r="B87" s="17" t="e">
        <f>'Financial Recast'!#REF!</f>
        <v>#REF!</v>
      </c>
    </row>
    <row r="88" spans="1:2" x14ac:dyDescent="0.2">
      <c r="A88" s="30" t="e">
        <f t="shared" si="1"/>
        <v>#REF!</v>
      </c>
      <c r="B88" s="31" t="e">
        <f>'Financial Recast'!#REF!</f>
        <v>#REF!</v>
      </c>
    </row>
    <row r="89" spans="1:2" x14ac:dyDescent="0.2">
      <c r="A89" s="16" t="e">
        <f t="shared" si="1"/>
        <v>#REF!</v>
      </c>
      <c r="B89" s="17" t="e">
        <f>'Financial Recast'!#REF!</f>
        <v>#REF!</v>
      </c>
    </row>
    <row r="90" spans="1:2" x14ac:dyDescent="0.2">
      <c r="A90" s="30" t="e">
        <f t="shared" si="1"/>
        <v>#REF!</v>
      </c>
      <c r="B90" s="31" t="e">
        <f>'Financial Recast'!#REF!</f>
        <v>#REF!</v>
      </c>
    </row>
    <row r="91" spans="1:2" x14ac:dyDescent="0.2">
      <c r="A91" s="16" t="e">
        <f t="shared" si="1"/>
        <v>#REF!</v>
      </c>
      <c r="B91" s="17" t="e">
        <f>'Financial Recast'!#REF!</f>
        <v>#REF!</v>
      </c>
    </row>
    <row r="92" spans="1:2" x14ac:dyDescent="0.2">
      <c r="B92" s="19"/>
    </row>
    <row r="93" spans="1:2" ht="15.75" x14ac:dyDescent="0.25">
      <c r="A93" s="28" t="s">
        <v>13</v>
      </c>
      <c r="B93" s="27" t="e">
        <f>'Financial Recast'!#REF!</f>
        <v>#REF!</v>
      </c>
    </row>
    <row r="94" spans="1:2" ht="15" x14ac:dyDescent="0.25">
      <c r="A94" s="20"/>
      <c r="B94" s="21"/>
    </row>
    <row r="95" spans="1:2" x14ac:dyDescent="0.2">
      <c r="A95" s="64" t="s">
        <v>14</v>
      </c>
      <c r="B95" s="64"/>
    </row>
    <row r="96" spans="1:2" x14ac:dyDescent="0.2">
      <c r="B96" s="19"/>
    </row>
    <row r="97" spans="1:2" ht="15.75" x14ac:dyDescent="0.25">
      <c r="A97" s="33" t="s">
        <v>16</v>
      </c>
      <c r="B97" s="25" t="e">
        <f>'Financial Recast'!#REF!</f>
        <v>#REF!</v>
      </c>
    </row>
    <row r="98" spans="1:2" ht="18" x14ac:dyDescent="0.25">
      <c r="B98" s="13"/>
    </row>
    <row r="100" spans="1:2" ht="18" x14ac:dyDescent="0.25">
      <c r="A100" s="12" t="s">
        <v>7</v>
      </c>
      <c r="B100" s="13" t="e">
        <f>'Financial Recast'!#REF!</f>
        <v>#REF!</v>
      </c>
    </row>
    <row r="101" spans="1:2" x14ac:dyDescent="0.2">
      <c r="B101" s="14"/>
    </row>
    <row r="102" spans="1:2" ht="15.75" x14ac:dyDescent="0.25">
      <c r="A102" s="24" t="s">
        <v>8</v>
      </c>
      <c r="B102" s="25" t="e">
        <f>'Financial Recast'!#REF!</f>
        <v>#REF!</v>
      </c>
    </row>
    <row r="103" spans="1:2" ht="15" x14ac:dyDescent="0.2">
      <c r="A103" s="26"/>
      <c r="B103" s="27"/>
    </row>
    <row r="104" spans="1:2" ht="15.75" x14ac:dyDescent="0.25">
      <c r="A104" s="24" t="s">
        <v>9</v>
      </c>
      <c r="B104" s="25" t="e">
        <f>'Financial Recast'!#REF!</f>
        <v>#REF!</v>
      </c>
    </row>
    <row r="105" spans="1:2" x14ac:dyDescent="0.2">
      <c r="A105" s="34"/>
      <c r="B105" s="34"/>
    </row>
    <row r="106" spans="1:2" ht="15.75" x14ac:dyDescent="0.25">
      <c r="A106" s="29" t="s">
        <v>10</v>
      </c>
      <c r="B106" s="34"/>
    </row>
    <row r="107" spans="1:2" ht="15" x14ac:dyDescent="0.25">
      <c r="A107" s="15" t="s">
        <v>11</v>
      </c>
      <c r="B107" s="15" t="s">
        <v>12</v>
      </c>
    </row>
    <row r="108" spans="1:2" x14ac:dyDescent="0.2">
      <c r="A108" s="30" t="str">
        <f t="shared" ref="A108:A123" si="2">A76</f>
        <v>Management Salaries</v>
      </c>
      <c r="B108" s="31" t="e">
        <f>'Financial Recast'!#REF!</f>
        <v>#REF!</v>
      </c>
    </row>
    <row r="109" spans="1:2" x14ac:dyDescent="0.2">
      <c r="A109" s="16" t="str">
        <f t="shared" si="2"/>
        <v>Interest</v>
      </c>
      <c r="B109" s="17" t="e">
        <f>'Financial Recast'!#REF!</f>
        <v>#REF!</v>
      </c>
    </row>
    <row r="110" spans="1:2" x14ac:dyDescent="0.2">
      <c r="A110" s="30" t="str">
        <f t="shared" si="2"/>
        <v>Amortization</v>
      </c>
      <c r="B110" s="31" t="e">
        <f>'Financial Recast'!#REF!</f>
        <v>#REF!</v>
      </c>
    </row>
    <row r="111" spans="1:2" x14ac:dyDescent="0.2">
      <c r="A111" s="16" t="str">
        <f t="shared" si="2"/>
        <v>Interest on Long Term Debt</v>
      </c>
      <c r="B111" s="17" t="e">
        <f>'Financial Recast'!#REF!</f>
        <v>#REF!</v>
      </c>
    </row>
    <row r="112" spans="1:2" x14ac:dyDescent="0.2">
      <c r="A112" s="30" t="str">
        <f t="shared" si="2"/>
        <v>1 Vehicle</v>
      </c>
      <c r="B112" s="31" t="e">
        <f>'Financial Recast'!#REF!</f>
        <v>#REF!</v>
      </c>
    </row>
    <row r="113" spans="1:2" x14ac:dyDescent="0.2">
      <c r="A113" s="16" t="e">
        <f t="shared" si="2"/>
        <v>#REF!</v>
      </c>
      <c r="B113" s="17" t="e">
        <f>'Financial Recast'!#REF!</f>
        <v>#REF!</v>
      </c>
    </row>
    <row r="114" spans="1:2" x14ac:dyDescent="0.2">
      <c r="A114" s="30" t="e">
        <f t="shared" si="2"/>
        <v>#REF!</v>
      </c>
      <c r="B114" s="31" t="e">
        <f>'Financial Recast'!#REF!</f>
        <v>#REF!</v>
      </c>
    </row>
    <row r="115" spans="1:2" x14ac:dyDescent="0.2">
      <c r="A115" s="16" t="e">
        <f t="shared" si="2"/>
        <v>#REF!</v>
      </c>
      <c r="B115" s="17" t="e">
        <f>'Financial Recast'!#REF!</f>
        <v>#REF!</v>
      </c>
    </row>
    <row r="116" spans="1:2" x14ac:dyDescent="0.2">
      <c r="A116" s="30" t="e">
        <f t="shared" si="2"/>
        <v>#REF!</v>
      </c>
      <c r="B116" s="31" t="e">
        <f>'Financial Recast'!#REF!</f>
        <v>#REF!</v>
      </c>
    </row>
    <row r="117" spans="1:2" x14ac:dyDescent="0.2">
      <c r="A117" s="16" t="e">
        <f t="shared" si="2"/>
        <v>#REF!</v>
      </c>
      <c r="B117" s="17" t="e">
        <f>'Financial Recast'!#REF!</f>
        <v>#REF!</v>
      </c>
    </row>
    <row r="118" spans="1:2" x14ac:dyDescent="0.2">
      <c r="A118" s="30" t="e">
        <f t="shared" si="2"/>
        <v>#REF!</v>
      </c>
      <c r="B118" s="31" t="e">
        <f>'Financial Recast'!#REF!</f>
        <v>#REF!</v>
      </c>
    </row>
    <row r="119" spans="1:2" x14ac:dyDescent="0.2">
      <c r="A119" s="16" t="e">
        <f t="shared" si="2"/>
        <v>#REF!</v>
      </c>
      <c r="B119" s="17" t="e">
        <f>'Financial Recast'!#REF!</f>
        <v>#REF!</v>
      </c>
    </row>
    <row r="120" spans="1:2" x14ac:dyDescent="0.2">
      <c r="A120" s="30" t="e">
        <f t="shared" si="2"/>
        <v>#REF!</v>
      </c>
      <c r="B120" s="31" t="e">
        <f>'Financial Recast'!#REF!</f>
        <v>#REF!</v>
      </c>
    </row>
    <row r="121" spans="1:2" x14ac:dyDescent="0.2">
      <c r="A121" s="16" t="e">
        <f t="shared" si="2"/>
        <v>#REF!</v>
      </c>
      <c r="B121" s="17" t="e">
        <f>'Financial Recast'!#REF!</f>
        <v>#REF!</v>
      </c>
    </row>
    <row r="122" spans="1:2" x14ac:dyDescent="0.2">
      <c r="A122" s="30" t="e">
        <f t="shared" si="2"/>
        <v>#REF!</v>
      </c>
      <c r="B122" s="31" t="e">
        <f>'Financial Recast'!#REF!</f>
        <v>#REF!</v>
      </c>
    </row>
    <row r="123" spans="1:2" x14ac:dyDescent="0.2">
      <c r="A123" s="16" t="e">
        <f t="shared" si="2"/>
        <v>#REF!</v>
      </c>
      <c r="B123" s="17" t="e">
        <f>'Financial Recast'!#REF!</f>
        <v>#REF!</v>
      </c>
    </row>
    <row r="124" spans="1:2" x14ac:dyDescent="0.2">
      <c r="B124" s="19"/>
    </row>
    <row r="125" spans="1:2" ht="15.75" x14ac:dyDescent="0.25">
      <c r="A125" s="28" t="s">
        <v>13</v>
      </c>
      <c r="B125" s="27" t="e">
        <f>'Financial Recast'!#REF!</f>
        <v>#REF!</v>
      </c>
    </row>
    <row r="126" spans="1:2" ht="15" x14ac:dyDescent="0.25">
      <c r="A126" s="20"/>
      <c r="B126" s="21"/>
    </row>
    <row r="127" spans="1:2" x14ac:dyDescent="0.2">
      <c r="A127" s="64" t="s">
        <v>14</v>
      </c>
      <c r="B127" s="64"/>
    </row>
    <row r="128" spans="1:2" x14ac:dyDescent="0.2">
      <c r="B128" s="19"/>
    </row>
    <row r="129" spans="1:2" ht="15.75" x14ac:dyDescent="0.25">
      <c r="A129" s="22" t="s">
        <v>16</v>
      </c>
      <c r="B129" s="23" t="e">
        <f>'Financial Recast'!#REF!</f>
        <v>#REF!</v>
      </c>
    </row>
    <row r="130" spans="1:2" ht="18" x14ac:dyDescent="0.25">
      <c r="B130" s="13"/>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2021-01-21T19:36:25Z</cp:lastPrinted>
  <dcterms:created xsi:type="dcterms:W3CDTF">2011-01-04T22:44:45Z</dcterms:created>
  <dcterms:modified xsi:type="dcterms:W3CDTF">2024-05-16T15:46:32Z</dcterms:modified>
</cp:coreProperties>
</file>