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7. LISTINGS - VOLANO\TRA_Maintenance, Service, Trades\Detroit Piping Group - TRA035\Deal Room\I. Business Introductory Information\"/>
    </mc:Choice>
  </mc:AlternateContent>
  <xr:revisionPtr revIDLastSave="0" documentId="13_ncr:1_{BD17E928-3EC3-4F4D-980F-6078CC51645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nancial Reca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20" i="1"/>
  <c r="B36" i="1" s="1"/>
  <c r="B38" i="1" s="1"/>
  <c r="C12" i="1"/>
  <c r="C20" i="1"/>
  <c r="C36" i="1" s="1"/>
  <c r="C38" i="1" s="1"/>
  <c r="D20" i="1"/>
  <c r="D36" i="1" s="1"/>
  <c r="D38" i="1" s="1"/>
  <c r="D39" i="1" s="1"/>
  <c r="E20" i="1"/>
  <c r="E36" i="1" s="1"/>
  <c r="E38" i="1" s="1"/>
  <c r="E39" i="1" s="1"/>
  <c r="F20" i="1"/>
  <c r="F36" i="1" s="1"/>
  <c r="F38" i="1" s="1"/>
  <c r="F39" i="1" s="1"/>
  <c r="B39" i="1" l="1"/>
  <c r="C39" i="1"/>
  <c r="C40" i="1"/>
</calcChain>
</file>

<file path=xl/sharedStrings.xml><?xml version="1.0" encoding="utf-8"?>
<sst xmlns="http://schemas.openxmlformats.org/spreadsheetml/2006/main" count="38" uniqueCount="32">
  <si>
    <t>TOTAL ADDBACKS:</t>
  </si>
  <si>
    <t>GROSS SALES</t>
  </si>
  <si>
    <t>Description of Financial Statement</t>
  </si>
  <si>
    <t>Compensation to Owner</t>
  </si>
  <si>
    <t>Other unrelated Salaries</t>
  </si>
  <si>
    <t>Notes</t>
  </si>
  <si>
    <t>11% Tax on total W2 Salaries</t>
  </si>
  <si>
    <t>Net Income Shown on Financial Statement</t>
  </si>
  <si>
    <t>ADDBACKS:</t>
  </si>
  <si>
    <t>Seller's Cash Flow =
Total Addbacks +
 Net Income</t>
  </si>
  <si>
    <t>Profit Margin</t>
  </si>
  <si>
    <t>Depreciation</t>
  </si>
  <si>
    <t>Annualized</t>
  </si>
  <si>
    <t>Interest</t>
  </si>
  <si>
    <t>Profit &amp; Loss
Accrual</t>
  </si>
  <si>
    <t>Jan-July 2021</t>
  </si>
  <si>
    <t>Auto Expense</t>
  </si>
  <si>
    <t>$2,000/month personal expense</t>
  </si>
  <si>
    <t>Meals &amp; Entertainment</t>
  </si>
  <si>
    <t>$250/month personal expense</t>
  </si>
  <si>
    <t>Cell Phones</t>
  </si>
  <si>
    <t>$55/month for personal line</t>
  </si>
  <si>
    <t>Insurance</t>
  </si>
  <si>
    <t>Memberships</t>
  </si>
  <si>
    <t>Personal expense</t>
  </si>
  <si>
    <t>Replacement</t>
  </si>
  <si>
    <t>PPP Loan</t>
  </si>
  <si>
    <t>Non-ongoing income</t>
  </si>
  <si>
    <t>Tax Return
Accrual</t>
  </si>
  <si>
    <t>To replace/retain owner</t>
  </si>
  <si>
    <t>Cash Flow Analysis</t>
  </si>
  <si>
    <t xml:space="preserve">Adjusted Net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</si>
</sst>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20"/>
      <color rgb="FF55274E"/>
      <name val="Arial"/>
      <family val="2"/>
    </font>
    <font>
      <b/>
      <i/>
      <sz val="10"/>
      <color rgb="FF55274E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color rgb="FF55274E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2" fillId="0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42" fontId="8" fillId="3" borderId="1" xfId="0" applyNumberFormat="1" applyFont="1" applyFill="1" applyBorder="1" applyAlignment="1">
      <alignment horizontal="right" wrapText="1"/>
    </xf>
    <xf numFmtId="42" fontId="8" fillId="3" borderId="1" xfId="1" applyNumberFormat="1" applyFont="1" applyFill="1" applyBorder="1"/>
    <xf numFmtId="42" fontId="8" fillId="3" borderId="1" xfId="0" applyNumberFormat="1" applyFont="1" applyFill="1" applyBorder="1" applyAlignment="1"/>
    <xf numFmtId="42" fontId="4" fillId="3" borderId="1" xfId="1" applyNumberFormat="1" applyFont="1" applyFill="1" applyBorder="1"/>
    <xf numFmtId="0" fontId="13" fillId="0" borderId="0" xfId="0" applyFont="1" applyAlignment="1">
      <alignment horizontal="left"/>
    </xf>
    <xf numFmtId="5" fontId="15" fillId="3" borderId="1" xfId="0" applyNumberFormat="1" applyFont="1" applyFill="1" applyBorder="1" applyAlignment="1">
      <alignment horizontal="left" wrapText="1"/>
    </xf>
    <xf numFmtId="5" fontId="15" fillId="3" borderId="1" xfId="0" applyNumberFormat="1" applyFont="1" applyFill="1" applyBorder="1" applyAlignment="1">
      <alignment horizontal="left"/>
    </xf>
    <xf numFmtId="164" fontId="16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42" fontId="6" fillId="3" borderId="1" xfId="1" applyNumberFormat="1" applyFont="1" applyFill="1" applyBorder="1"/>
    <xf numFmtId="0" fontId="18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5" fontId="15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>
      <alignment horizontal="right" wrapText="1"/>
    </xf>
    <xf numFmtId="5" fontId="15" fillId="0" borderId="1" xfId="0" applyNumberFormat="1" applyFont="1" applyFill="1" applyBorder="1" applyAlignment="1">
      <alignment horizontal="left"/>
    </xf>
    <xf numFmtId="9" fontId="8" fillId="0" borderId="1" xfId="2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right" wrapText="1"/>
    </xf>
    <xf numFmtId="42" fontId="8" fillId="4" borderId="1" xfId="1" applyNumberFormat="1" applyFont="1" applyFill="1" applyBorder="1"/>
    <xf numFmtId="0" fontId="3" fillId="3" borderId="1" xfId="0" applyFont="1" applyFill="1" applyBorder="1" applyAlignment="1">
      <alignment horizontal="right" wrapText="1"/>
    </xf>
    <xf numFmtId="0" fontId="10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76"/>
  <sheetViews>
    <sheetView tabSelected="1" view="pageLayout" zoomScaleNormal="110" workbookViewId="0">
      <selection activeCell="G13" sqref="G13"/>
    </sheetView>
  </sheetViews>
  <sheetFormatPr defaultRowHeight="14.25" x14ac:dyDescent="0.2"/>
  <cols>
    <col min="1" max="1" width="25.140625" style="1" customWidth="1"/>
    <col min="2" max="2" width="18.28515625" style="1" customWidth="1"/>
    <col min="3" max="3" width="18.28515625" style="1" hidden="1" customWidth="1"/>
    <col min="4" max="6" width="18" style="1" customWidth="1"/>
    <col min="7" max="7" width="44.85546875" style="1" customWidth="1"/>
    <col min="8" max="16384" width="9.140625" style="1"/>
  </cols>
  <sheetData>
    <row r="7" spans="1:7" ht="26.25" x14ac:dyDescent="0.4">
      <c r="A7" s="38" t="s">
        <v>30</v>
      </c>
      <c r="B7" s="38"/>
      <c r="C7" s="38"/>
      <c r="D7" s="38"/>
      <c r="E7" s="38"/>
      <c r="F7" s="38"/>
      <c r="G7" s="38"/>
    </row>
    <row r="8" spans="1:7" ht="31.5" x14ac:dyDescent="0.25">
      <c r="A8" s="21" t="s">
        <v>2</v>
      </c>
      <c r="B8" s="2" t="s">
        <v>14</v>
      </c>
      <c r="C8" s="2" t="s">
        <v>14</v>
      </c>
      <c r="D8" s="2" t="s">
        <v>28</v>
      </c>
      <c r="E8" s="2" t="s">
        <v>28</v>
      </c>
      <c r="F8" s="2" t="s">
        <v>28</v>
      </c>
      <c r="G8" s="3" t="s">
        <v>5</v>
      </c>
    </row>
    <row r="9" spans="1:7" x14ac:dyDescent="0.2">
      <c r="A9" s="19"/>
      <c r="B9" s="11">
        <v>2021</v>
      </c>
      <c r="C9" s="11" t="s">
        <v>15</v>
      </c>
      <c r="D9" s="11">
        <v>2020</v>
      </c>
      <c r="E9" s="11">
        <v>2019</v>
      </c>
      <c r="F9" s="11">
        <v>2018</v>
      </c>
      <c r="G9" s="11"/>
    </row>
    <row r="10" spans="1:7" ht="15.75" x14ac:dyDescent="0.25">
      <c r="A10" s="22" t="s">
        <v>1</v>
      </c>
      <c r="B10" s="13">
        <v>2167310</v>
      </c>
      <c r="C10" s="13">
        <v>1148879</v>
      </c>
      <c r="D10" s="13">
        <v>2850712</v>
      </c>
      <c r="E10" s="13">
        <v>2718706</v>
      </c>
      <c r="F10" s="13">
        <v>2431774</v>
      </c>
      <c r="G10" s="17"/>
    </row>
    <row r="11" spans="1:7" s="4" customFormat="1" ht="12.75" x14ac:dyDescent="0.2">
      <c r="A11" s="29"/>
      <c r="B11" s="35"/>
      <c r="C11" s="35"/>
      <c r="D11" s="35"/>
      <c r="E11" s="35"/>
      <c r="F11" s="35"/>
      <c r="G11" s="28"/>
    </row>
    <row r="12" spans="1:7" x14ac:dyDescent="0.2">
      <c r="A12" s="24" t="s">
        <v>12</v>
      </c>
      <c r="B12" s="25"/>
      <c r="C12" s="25">
        <f>SUM(C10/7)*12</f>
        <v>1969506.857142857</v>
      </c>
      <c r="D12" s="25"/>
      <c r="E12" s="25"/>
      <c r="F12" s="25"/>
      <c r="G12" s="17"/>
    </row>
    <row r="13" spans="1:7" ht="25.5" x14ac:dyDescent="0.2">
      <c r="A13" s="30" t="s">
        <v>7</v>
      </c>
      <c r="B13" s="27">
        <v>307312</v>
      </c>
      <c r="C13" s="27">
        <v>413170</v>
      </c>
      <c r="D13" s="27">
        <v>211050</v>
      </c>
      <c r="E13" s="27">
        <v>-71325</v>
      </c>
      <c r="F13" s="27">
        <v>20399</v>
      </c>
      <c r="G13" s="28"/>
    </row>
    <row r="14" spans="1:7" x14ac:dyDescent="0.2">
      <c r="A14" s="37" t="s">
        <v>26</v>
      </c>
      <c r="B14" s="13">
        <v>198600</v>
      </c>
      <c r="C14" s="13"/>
      <c r="D14" s="13"/>
      <c r="E14" s="13"/>
      <c r="F14" s="13"/>
      <c r="G14" s="17"/>
    </row>
    <row r="15" spans="1:7" x14ac:dyDescent="0.2">
      <c r="A15" s="30" t="s">
        <v>31</v>
      </c>
      <c r="B15" s="27">
        <f>SUM(B13-B14)</f>
        <v>108712</v>
      </c>
      <c r="C15" s="27"/>
      <c r="D15" s="27"/>
      <c r="E15" s="27"/>
      <c r="F15" s="27"/>
      <c r="G15" s="28"/>
    </row>
    <row r="16" spans="1:7" x14ac:dyDescent="0.2">
      <c r="A16" s="37"/>
      <c r="B16" s="13"/>
      <c r="C16" s="13"/>
      <c r="D16" s="13"/>
      <c r="E16" s="13"/>
      <c r="F16" s="13"/>
      <c r="G16" s="17"/>
    </row>
    <row r="17" spans="1:7" ht="15.75" x14ac:dyDescent="0.25">
      <c r="A17" s="26" t="s">
        <v>8</v>
      </c>
      <c r="B17" s="27"/>
      <c r="C17" s="27"/>
      <c r="D17" s="27"/>
      <c r="E17" s="27"/>
      <c r="F17" s="27"/>
      <c r="G17" s="28"/>
    </row>
    <row r="18" spans="1:7" s="5" customFormat="1" ht="12.75" x14ac:dyDescent="0.2">
      <c r="A18" s="20" t="s">
        <v>3</v>
      </c>
      <c r="B18" s="13">
        <v>115194</v>
      </c>
      <c r="C18" s="13">
        <v>58580</v>
      </c>
      <c r="D18" s="13">
        <v>102191</v>
      </c>
      <c r="E18" s="13">
        <v>82349</v>
      </c>
      <c r="F18" s="13">
        <v>79992</v>
      </c>
      <c r="G18" s="17"/>
    </row>
    <row r="19" spans="1:7" s="5" customFormat="1" ht="12.75" x14ac:dyDescent="0.2">
      <c r="A19" s="31" t="s">
        <v>4</v>
      </c>
      <c r="B19" s="27"/>
      <c r="C19" s="27"/>
      <c r="D19" s="27"/>
      <c r="E19" s="27"/>
      <c r="F19" s="27"/>
      <c r="G19" s="28"/>
    </row>
    <row r="20" spans="1:7" s="5" customFormat="1" ht="25.5" x14ac:dyDescent="0.2">
      <c r="A20" s="20" t="s">
        <v>6</v>
      </c>
      <c r="B20" s="12">
        <f t="shared" ref="B20:F20" si="0">(B18+B19)*0.11</f>
        <v>12671.34</v>
      </c>
      <c r="C20" s="12">
        <f t="shared" si="0"/>
        <v>6443.8</v>
      </c>
      <c r="D20" s="12">
        <f t="shared" si="0"/>
        <v>11241.01</v>
      </c>
      <c r="E20" s="12">
        <f t="shared" si="0"/>
        <v>9058.39</v>
      </c>
      <c r="F20" s="12">
        <f t="shared" si="0"/>
        <v>8799.1200000000008</v>
      </c>
      <c r="G20" s="17"/>
    </row>
    <row r="21" spans="1:7" s="5" customFormat="1" ht="12.75" x14ac:dyDescent="0.2">
      <c r="A21" s="31" t="s">
        <v>11</v>
      </c>
      <c r="B21" s="27">
        <v>15699</v>
      </c>
      <c r="C21" s="27">
        <v>9050</v>
      </c>
      <c r="D21" s="27">
        <v>49345</v>
      </c>
      <c r="E21" s="27">
        <v>8448</v>
      </c>
      <c r="F21" s="27">
        <v>18945</v>
      </c>
      <c r="G21" s="28"/>
    </row>
    <row r="22" spans="1:7" s="5" customFormat="1" ht="12.75" x14ac:dyDescent="0.2">
      <c r="A22" s="20" t="s">
        <v>13</v>
      </c>
      <c r="B22" s="13">
        <v>179</v>
      </c>
      <c r="C22" s="13">
        <v>181</v>
      </c>
      <c r="D22" s="13">
        <v>0</v>
      </c>
      <c r="E22" s="13">
        <v>0</v>
      </c>
      <c r="F22" s="13">
        <v>101</v>
      </c>
      <c r="G22" s="17"/>
    </row>
    <row r="23" spans="1:7" s="5" customFormat="1" ht="12.75" x14ac:dyDescent="0.2">
      <c r="A23" s="31" t="s">
        <v>16</v>
      </c>
      <c r="B23" s="27">
        <v>24000</v>
      </c>
      <c r="C23" s="27">
        <v>14000</v>
      </c>
      <c r="D23" s="27">
        <v>24000</v>
      </c>
      <c r="E23" s="27">
        <v>24000</v>
      </c>
      <c r="F23" s="27">
        <v>24000</v>
      </c>
      <c r="G23" s="28" t="s">
        <v>17</v>
      </c>
    </row>
    <row r="24" spans="1:7" s="5" customFormat="1" ht="12.75" x14ac:dyDescent="0.2">
      <c r="A24" s="20" t="s">
        <v>18</v>
      </c>
      <c r="B24" s="13">
        <v>3000</v>
      </c>
      <c r="C24" s="13">
        <v>1750</v>
      </c>
      <c r="D24" s="13">
        <v>3000</v>
      </c>
      <c r="E24" s="13">
        <v>3000</v>
      </c>
      <c r="F24" s="13">
        <v>3000</v>
      </c>
      <c r="G24" s="17" t="s">
        <v>19</v>
      </c>
    </row>
    <row r="25" spans="1:7" s="5" customFormat="1" ht="12.75" x14ac:dyDescent="0.2">
      <c r="A25" s="31" t="s">
        <v>20</v>
      </c>
      <c r="B25" s="27">
        <v>660</v>
      </c>
      <c r="C25" s="36">
        <v>385</v>
      </c>
      <c r="D25" s="27">
        <v>660</v>
      </c>
      <c r="E25" s="27">
        <v>660</v>
      </c>
      <c r="F25" s="27">
        <v>660</v>
      </c>
      <c r="G25" s="28" t="s">
        <v>21</v>
      </c>
    </row>
    <row r="26" spans="1:7" s="5" customFormat="1" ht="12.75" x14ac:dyDescent="0.2">
      <c r="A26" s="20" t="s">
        <v>22</v>
      </c>
      <c r="B26" s="13">
        <v>24000</v>
      </c>
      <c r="C26" s="13">
        <v>14000</v>
      </c>
      <c r="D26" s="13">
        <v>24000</v>
      </c>
      <c r="E26" s="13">
        <v>24000</v>
      </c>
      <c r="F26" s="13">
        <v>24000</v>
      </c>
      <c r="G26" s="17" t="s">
        <v>17</v>
      </c>
    </row>
    <row r="27" spans="1:7" s="5" customFormat="1" ht="12.75" x14ac:dyDescent="0.2">
      <c r="A27" s="31" t="s">
        <v>23</v>
      </c>
      <c r="B27" s="27">
        <v>2016</v>
      </c>
      <c r="C27" s="27">
        <v>1176</v>
      </c>
      <c r="D27" s="27">
        <v>2016</v>
      </c>
      <c r="E27" s="27">
        <v>2016</v>
      </c>
      <c r="F27" s="27">
        <v>2016</v>
      </c>
      <c r="G27" s="28" t="s">
        <v>24</v>
      </c>
    </row>
    <row r="28" spans="1:7" s="5" customFormat="1" ht="12.75" x14ac:dyDescent="0.2">
      <c r="A28" s="20" t="s">
        <v>25</v>
      </c>
      <c r="B28" s="13">
        <v>-80000</v>
      </c>
      <c r="C28" s="13">
        <v>-46667</v>
      </c>
      <c r="D28" s="13">
        <v>-80000</v>
      </c>
      <c r="E28" s="13">
        <v>-80000</v>
      </c>
      <c r="F28" s="13">
        <v>-80000</v>
      </c>
      <c r="G28" s="17" t="s">
        <v>29</v>
      </c>
    </row>
    <row r="29" spans="1:7" s="5" customFormat="1" ht="12.75" x14ac:dyDescent="0.2">
      <c r="A29" s="31" t="s">
        <v>26</v>
      </c>
      <c r="B29" s="27"/>
      <c r="C29" s="27">
        <v>-198632</v>
      </c>
      <c r="D29" s="27">
        <v>0</v>
      </c>
      <c r="E29" s="27">
        <v>0</v>
      </c>
      <c r="F29" s="27">
        <v>0</v>
      </c>
      <c r="G29" s="28" t="s">
        <v>27</v>
      </c>
    </row>
    <row r="30" spans="1:7" s="5" customFormat="1" ht="12.75" x14ac:dyDescent="0.2">
      <c r="A30" s="20"/>
      <c r="B30" s="13"/>
      <c r="C30" s="13"/>
      <c r="D30" s="13"/>
      <c r="E30" s="13"/>
      <c r="F30" s="13"/>
      <c r="G30" s="17"/>
    </row>
    <row r="31" spans="1:7" s="5" customFormat="1" ht="12.75" x14ac:dyDescent="0.2">
      <c r="A31" s="31"/>
      <c r="B31" s="27"/>
      <c r="C31" s="27"/>
      <c r="D31" s="27"/>
      <c r="E31" s="27"/>
      <c r="F31" s="27"/>
      <c r="G31" s="28"/>
    </row>
    <row r="32" spans="1:7" s="5" customFormat="1" ht="12.75" x14ac:dyDescent="0.2">
      <c r="A32" s="20"/>
      <c r="B32" s="13"/>
      <c r="C32" s="13"/>
      <c r="D32" s="13"/>
      <c r="E32" s="13"/>
      <c r="F32" s="13"/>
      <c r="G32" s="17"/>
    </row>
    <row r="33" spans="1:7" s="5" customFormat="1" ht="12.75" x14ac:dyDescent="0.2">
      <c r="A33" s="31"/>
      <c r="B33" s="27"/>
      <c r="C33" s="27"/>
      <c r="D33" s="27"/>
      <c r="E33" s="27"/>
      <c r="F33" s="27"/>
      <c r="G33" s="28"/>
    </row>
    <row r="34" spans="1:7" s="5" customFormat="1" ht="12.75" x14ac:dyDescent="0.2">
      <c r="A34" s="20"/>
      <c r="B34" s="13"/>
      <c r="C34" s="13"/>
      <c r="D34" s="13"/>
      <c r="E34" s="13"/>
      <c r="F34" s="13"/>
      <c r="G34" s="17"/>
    </row>
    <row r="35" spans="1:7" s="5" customFormat="1" ht="12.75" x14ac:dyDescent="0.2">
      <c r="A35" s="31"/>
      <c r="B35" s="27"/>
      <c r="C35" s="27"/>
      <c r="D35" s="27"/>
      <c r="E35" s="27"/>
      <c r="F35" s="27"/>
      <c r="G35" s="28"/>
    </row>
    <row r="36" spans="1:7" s="5" customFormat="1" ht="15.75" x14ac:dyDescent="0.25">
      <c r="A36" s="22" t="s">
        <v>0</v>
      </c>
      <c r="B36" s="14">
        <f>SUM(B18:B34)</f>
        <v>117419.34</v>
      </c>
      <c r="C36" s="14">
        <f>SUM(C18:C34)</f>
        <v>-139733.20000000001</v>
      </c>
      <c r="D36" s="14">
        <f>SUM(D18:D34)</f>
        <v>136453.01</v>
      </c>
      <c r="E36" s="14">
        <f>SUM(E18:E34)</f>
        <v>73531.390000000014</v>
      </c>
      <c r="F36" s="14">
        <f>SUM(F18:F34)</f>
        <v>81513.119999999995</v>
      </c>
      <c r="G36" s="17"/>
    </row>
    <row r="37" spans="1:7" s="5" customFormat="1" ht="12.75" x14ac:dyDescent="0.2">
      <c r="A37" s="30"/>
      <c r="B37" s="27"/>
      <c r="C37" s="27"/>
      <c r="D37" s="27"/>
      <c r="E37" s="27"/>
      <c r="F37" s="27"/>
      <c r="G37" s="33"/>
    </row>
    <row r="38" spans="1:7" s="5" customFormat="1" ht="47.25" x14ac:dyDescent="0.25">
      <c r="A38" s="23" t="s">
        <v>9</v>
      </c>
      <c r="B38" s="15">
        <f>B36+B15</f>
        <v>226131.34</v>
      </c>
      <c r="C38" s="15">
        <f t="shared" ref="C38" si="1">C36+C13</f>
        <v>273436.79999999999</v>
      </c>
      <c r="D38" s="15">
        <f t="shared" ref="D38:F38" si="2">D36+D13</f>
        <v>347503.01</v>
      </c>
      <c r="E38" s="15">
        <f t="shared" si="2"/>
        <v>2206.390000000014</v>
      </c>
      <c r="F38" s="15">
        <f t="shared" si="2"/>
        <v>101912.12</v>
      </c>
      <c r="G38" s="18"/>
    </row>
    <row r="39" spans="1:7" s="5" customFormat="1" ht="12.75" x14ac:dyDescent="0.2">
      <c r="A39" s="31" t="s">
        <v>10</v>
      </c>
      <c r="B39" s="34">
        <f t="shared" ref="B39:C39" si="3">B38/B10</f>
        <v>0.10433733060798871</v>
      </c>
      <c r="C39" s="34">
        <f t="shared" si="3"/>
        <v>0.23800313174842608</v>
      </c>
      <c r="D39" s="34">
        <f t="shared" ref="D39:F39" si="4">D38/D10</f>
        <v>0.12190042698104894</v>
      </c>
      <c r="E39" s="34">
        <f t="shared" si="4"/>
        <v>8.1155888132075106E-4</v>
      </c>
      <c r="F39" s="34">
        <f t="shared" si="4"/>
        <v>4.1908549067470907E-2</v>
      </c>
      <c r="G39" s="32"/>
    </row>
    <row r="40" spans="1:7" x14ac:dyDescent="0.2">
      <c r="A40" s="24" t="s">
        <v>12</v>
      </c>
      <c r="B40" s="25"/>
      <c r="C40" s="25">
        <f>SUM(C38/7)*12</f>
        <v>468748.80000000005</v>
      </c>
      <c r="D40" s="25"/>
      <c r="E40" s="25"/>
      <c r="F40" s="25"/>
      <c r="G40" s="17"/>
    </row>
    <row r="41" spans="1:7" s="5" customFormat="1" ht="12.75" x14ac:dyDescent="0.2">
      <c r="A41" s="16"/>
      <c r="B41" s="16"/>
      <c r="C41" s="16"/>
      <c r="D41" s="6"/>
      <c r="E41" s="6"/>
      <c r="F41" s="6"/>
      <c r="G41" s="6"/>
    </row>
    <row r="42" spans="1:7" s="5" customFormat="1" ht="12" x14ac:dyDescent="0.2">
      <c r="D42" s="6"/>
      <c r="E42" s="6"/>
      <c r="F42" s="9"/>
      <c r="G42" s="7"/>
    </row>
    <row r="43" spans="1:7" s="5" customFormat="1" ht="12" x14ac:dyDescent="0.2">
      <c r="F43" s="8"/>
      <c r="G43" s="7"/>
    </row>
    <row r="44" spans="1:7" s="5" customFormat="1" x14ac:dyDescent="0.2">
      <c r="A44" s="1"/>
      <c r="B44" s="1"/>
      <c r="C44" s="1"/>
      <c r="D44" s="1"/>
      <c r="E44" s="1"/>
      <c r="F44" s="1"/>
      <c r="G44" s="10"/>
    </row>
    <row r="45" spans="1:7" s="5" customFormat="1" x14ac:dyDescent="0.2">
      <c r="A45" s="1"/>
      <c r="B45" s="1"/>
      <c r="C45" s="1"/>
      <c r="D45" s="1"/>
      <c r="E45" s="1"/>
      <c r="F45" s="1"/>
      <c r="G45" s="1"/>
    </row>
    <row r="46" spans="1:7" s="5" customFormat="1" x14ac:dyDescent="0.2">
      <c r="A46" s="1"/>
      <c r="B46" s="1"/>
      <c r="C46" s="1"/>
      <c r="D46" s="1"/>
      <c r="E46" s="1"/>
      <c r="F46" s="1"/>
      <c r="G46" s="1"/>
    </row>
    <row r="47" spans="1:7" s="5" customFormat="1" x14ac:dyDescent="0.2">
      <c r="A47" s="1"/>
      <c r="B47" s="1"/>
      <c r="C47" s="1"/>
      <c r="D47" s="1"/>
      <c r="E47" s="1"/>
      <c r="F47" s="1"/>
      <c r="G47" s="1"/>
    </row>
    <row r="48" spans="1:7" s="5" customFormat="1" x14ac:dyDescent="0.2">
      <c r="A48" s="1"/>
      <c r="B48" s="1"/>
      <c r="C48" s="1"/>
      <c r="D48" s="1"/>
      <c r="E48" s="1"/>
      <c r="F48" s="1"/>
      <c r="G48" s="1"/>
    </row>
    <row r="49" spans="1:7" s="5" customFormat="1" x14ac:dyDescent="0.2">
      <c r="A49" s="1"/>
      <c r="B49" s="1"/>
      <c r="C49" s="1"/>
      <c r="D49" s="1"/>
      <c r="E49" s="1"/>
      <c r="F49" s="1"/>
      <c r="G49" s="1"/>
    </row>
    <row r="50" spans="1:7" s="5" customFormat="1" x14ac:dyDescent="0.2">
      <c r="A50" s="1"/>
      <c r="B50" s="1"/>
      <c r="C50" s="1"/>
      <c r="D50" s="1"/>
      <c r="E50" s="1"/>
      <c r="F50" s="1"/>
      <c r="G50" s="1"/>
    </row>
    <row r="51" spans="1:7" s="5" customFormat="1" x14ac:dyDescent="0.2">
      <c r="A51" s="1"/>
      <c r="B51" s="1"/>
      <c r="C51" s="1"/>
      <c r="D51" s="1"/>
      <c r="E51" s="1"/>
      <c r="F51" s="1"/>
      <c r="G51" s="1"/>
    </row>
    <row r="52" spans="1:7" s="5" customFormat="1" x14ac:dyDescent="0.2">
      <c r="A52" s="1"/>
      <c r="B52" s="1"/>
      <c r="C52" s="1"/>
      <c r="D52" s="1"/>
      <c r="E52" s="1"/>
      <c r="F52" s="1"/>
      <c r="G52" s="1"/>
    </row>
    <row r="53" spans="1:7" s="5" customFormat="1" x14ac:dyDescent="0.2">
      <c r="A53" s="1"/>
      <c r="B53" s="1"/>
      <c r="C53" s="1"/>
      <c r="D53" s="1"/>
      <c r="E53" s="1"/>
      <c r="F53" s="1"/>
      <c r="G53" s="1"/>
    </row>
    <row r="54" spans="1:7" s="5" customFormat="1" x14ac:dyDescent="0.2">
      <c r="A54" s="1"/>
      <c r="B54" s="1"/>
      <c r="C54" s="1"/>
      <c r="D54" s="1"/>
      <c r="E54" s="1"/>
      <c r="F54" s="1"/>
      <c r="G54" s="1"/>
    </row>
    <row r="55" spans="1:7" s="5" customFormat="1" x14ac:dyDescent="0.2">
      <c r="A55" s="1"/>
      <c r="B55" s="1"/>
      <c r="C55" s="1"/>
      <c r="D55" s="1"/>
      <c r="E55" s="1"/>
      <c r="F55" s="1"/>
      <c r="G55" s="1"/>
    </row>
    <row r="56" spans="1:7" s="5" customFormat="1" x14ac:dyDescent="0.2">
      <c r="A56" s="1"/>
      <c r="B56" s="1"/>
      <c r="C56" s="1"/>
      <c r="D56" s="1"/>
      <c r="E56" s="1"/>
      <c r="F56" s="1"/>
      <c r="G56" s="1"/>
    </row>
    <row r="57" spans="1:7" s="5" customFormat="1" x14ac:dyDescent="0.2">
      <c r="A57" s="1"/>
      <c r="B57" s="1"/>
      <c r="C57" s="1"/>
      <c r="D57" s="1"/>
      <c r="E57" s="1"/>
      <c r="F57" s="1"/>
      <c r="G57" s="1"/>
    </row>
    <row r="58" spans="1:7" s="5" customFormat="1" x14ac:dyDescent="0.2">
      <c r="A58" s="1"/>
      <c r="B58" s="1"/>
      <c r="C58" s="1"/>
      <c r="D58" s="1"/>
      <c r="E58" s="1"/>
      <c r="F58" s="1"/>
      <c r="G58" s="1"/>
    </row>
    <row r="59" spans="1:7" s="5" customFormat="1" x14ac:dyDescent="0.2">
      <c r="A59" s="1"/>
      <c r="B59" s="1"/>
      <c r="C59" s="1"/>
      <c r="D59" s="1"/>
      <c r="E59" s="1"/>
      <c r="F59" s="1"/>
      <c r="G59" s="1"/>
    </row>
    <row r="60" spans="1:7" s="5" customFormat="1" x14ac:dyDescent="0.2">
      <c r="A60" s="1"/>
      <c r="B60" s="1"/>
      <c r="C60" s="1"/>
      <c r="D60" s="1"/>
      <c r="E60" s="1"/>
      <c r="F60" s="1"/>
      <c r="G60" s="1"/>
    </row>
    <row r="61" spans="1:7" s="5" customFormat="1" x14ac:dyDescent="0.2">
      <c r="A61" s="1"/>
      <c r="B61" s="1"/>
      <c r="C61" s="1"/>
      <c r="D61" s="1"/>
      <c r="E61" s="1"/>
      <c r="F61" s="1"/>
      <c r="G61" s="1"/>
    </row>
    <row r="62" spans="1:7" s="5" customFormat="1" x14ac:dyDescent="0.2">
      <c r="A62" s="1"/>
      <c r="B62" s="1"/>
      <c r="C62" s="1"/>
      <c r="D62" s="1"/>
      <c r="E62" s="1"/>
      <c r="F62" s="1"/>
      <c r="G62" s="1"/>
    </row>
    <row r="63" spans="1:7" s="5" customFormat="1" x14ac:dyDescent="0.2">
      <c r="A63" s="1"/>
      <c r="B63" s="1"/>
      <c r="C63" s="1"/>
      <c r="D63" s="1"/>
      <c r="E63" s="1"/>
      <c r="F63" s="1"/>
      <c r="G63" s="1"/>
    </row>
    <row r="64" spans="1:7" s="5" customFormat="1" x14ac:dyDescent="0.2">
      <c r="A64" s="1"/>
      <c r="B64" s="1"/>
      <c r="C64" s="1"/>
      <c r="D64" s="1"/>
      <c r="E64" s="1"/>
      <c r="F64" s="1"/>
      <c r="G64" s="1"/>
    </row>
    <row r="65" spans="1:7" s="5" customFormat="1" x14ac:dyDescent="0.2">
      <c r="A65" s="1"/>
      <c r="B65" s="1"/>
      <c r="C65" s="1"/>
      <c r="D65" s="1"/>
      <c r="E65" s="1"/>
      <c r="F65" s="1"/>
      <c r="G65" s="1"/>
    </row>
    <row r="66" spans="1:7" s="5" customFormat="1" x14ac:dyDescent="0.2">
      <c r="A66" s="1"/>
      <c r="B66" s="1"/>
      <c r="C66" s="1"/>
      <c r="D66" s="1"/>
      <c r="E66" s="1"/>
      <c r="F66" s="1"/>
      <c r="G66" s="1"/>
    </row>
    <row r="71" spans="1:7" s="5" customFormat="1" x14ac:dyDescent="0.2">
      <c r="A71" s="1"/>
      <c r="B71" s="1"/>
      <c r="C71" s="1"/>
      <c r="D71" s="1"/>
      <c r="E71" s="1"/>
      <c r="F71" s="1"/>
      <c r="G71" s="1"/>
    </row>
    <row r="73" spans="1:7" s="5" customFormat="1" x14ac:dyDescent="0.2">
      <c r="A73" s="1"/>
      <c r="B73" s="1"/>
      <c r="C73" s="1"/>
      <c r="D73" s="1"/>
      <c r="E73" s="1"/>
      <c r="F73" s="1"/>
      <c r="G73" s="1"/>
    </row>
    <row r="74" spans="1:7" s="5" customFormat="1" x14ac:dyDescent="0.2">
      <c r="A74" s="1"/>
      <c r="B74" s="1"/>
      <c r="C74" s="1"/>
      <c r="D74" s="1"/>
      <c r="E74" s="1"/>
      <c r="F74" s="1"/>
      <c r="G74" s="1"/>
    </row>
    <row r="75" spans="1:7" s="5" customFormat="1" x14ac:dyDescent="0.2">
      <c r="A75" s="1"/>
      <c r="B75" s="1"/>
      <c r="C75" s="1"/>
      <c r="D75" s="1"/>
      <c r="E75" s="1"/>
      <c r="F75" s="1"/>
      <c r="G75" s="1"/>
    </row>
    <row r="76" spans="1:7" s="5" customFormat="1" x14ac:dyDescent="0.2">
      <c r="A76" s="1"/>
      <c r="B76" s="1"/>
      <c r="C76" s="1"/>
      <c r="D76" s="1"/>
      <c r="E76" s="1"/>
      <c r="F76" s="1"/>
      <c r="G76" s="1"/>
    </row>
  </sheetData>
  <mergeCells count="1">
    <mergeCell ref="A7:G7"/>
  </mergeCells>
  <printOptions horizontalCentered="1"/>
  <pageMargins left="0.5" right="0.8125" top="0.25" bottom="0.5" header="0.3" footer="0.3"/>
  <pageSetup scale="86" orientation="landscape" r:id="rId1"/>
  <headerFooter>
    <oddHeader>&amp;L&amp;G</oddHeader>
    <oddFooter>&amp;C&amp;"Arial,Bold Italic"&amp;K55274ECONFIDENTIAL&amp;R&amp;"Arial,Italic"&amp;8&amp;K4D5053Listing ID: CBI000
Prepared by: CP 3/22/22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Ning</cp:lastModifiedBy>
  <cp:lastPrinted>2021-10-27T14:14:41Z</cp:lastPrinted>
  <dcterms:created xsi:type="dcterms:W3CDTF">2011-01-04T22:44:45Z</dcterms:created>
  <dcterms:modified xsi:type="dcterms:W3CDTF">2022-05-11T21:10:37Z</dcterms:modified>
</cp:coreProperties>
</file>